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75" windowWidth="7845" windowHeight="7920" activeTab="4"/>
  </bookViews>
  <sheets>
    <sheet name="IS" sheetId="1" r:id="rId1"/>
    <sheet name="BS" sheetId="2" r:id="rId2"/>
    <sheet name="ES" sheetId="3" r:id="rId3"/>
    <sheet name="CF" sheetId="4" r:id="rId4"/>
    <sheet name="Notes" sheetId="5" r:id="rId5"/>
  </sheets>
  <definedNames>
    <definedName name="_xlnm.Print_Titles" localSheetId="4">'Notes'!$1:$5</definedName>
    <definedName name="Z_717FDF11_CA24_49EE_AD3C_AE856F960CB9_.wvu.PrintArea" localSheetId="1" hidden="1">'BS'!$A$1:$G$61</definedName>
    <definedName name="Z_717FDF11_CA24_49EE_AD3C_AE856F960CB9_.wvu.PrintTitles" localSheetId="4" hidden="1">'Notes'!$1:$5</definedName>
  </definedNames>
  <calcPr fullCalcOnLoad="1"/>
</workbook>
</file>

<file path=xl/sharedStrings.xml><?xml version="1.0" encoding="utf-8"?>
<sst xmlns="http://schemas.openxmlformats.org/spreadsheetml/2006/main" count="360" uniqueCount="266">
  <si>
    <t xml:space="preserve">    Estimated tax payable</t>
  </si>
  <si>
    <t>Terminated</t>
  </si>
  <si>
    <t>On 14 June 2005, the Company offered 33,400,000 new ordinary shares in the Company pursuant to the Company's ESOS at an exercise price of RM0.51 per share to the eligible employees and directors of the Company and its subsidiaries. 30,482,000 of the options offered were accepted and subsequently granted on 14 July 2005.</t>
  </si>
  <si>
    <t>Granted</t>
  </si>
  <si>
    <t>CONDENSED CONSOLIDATED INCOME STATEMENTS</t>
  </si>
  <si>
    <t>Revenue</t>
  </si>
  <si>
    <t>- basic (sen)</t>
  </si>
  <si>
    <t>- diluted (sen)</t>
  </si>
  <si>
    <t>CONDENSED CONSOLIDATED BALANCE SHEET</t>
  </si>
  <si>
    <t>Inventories</t>
  </si>
  <si>
    <t>Non distributable</t>
  </si>
  <si>
    <t>Distributable</t>
  </si>
  <si>
    <t>Retained</t>
  </si>
  <si>
    <t>Total</t>
  </si>
  <si>
    <t>RM'000</t>
  </si>
  <si>
    <t>Basis of Preparation</t>
  </si>
  <si>
    <t>Seasonal or Cyclical Factors</t>
  </si>
  <si>
    <t>Change in Accounting Estimate</t>
  </si>
  <si>
    <t>Debt and Equity Securities</t>
  </si>
  <si>
    <t>Dividends Paid</t>
  </si>
  <si>
    <t>Segmental Reporting</t>
  </si>
  <si>
    <t>Subsequent Event</t>
  </si>
  <si>
    <t>Changes in the Composition of the Group</t>
  </si>
  <si>
    <t>Deferred taxation</t>
  </si>
  <si>
    <t xml:space="preserve">Review of Performance </t>
  </si>
  <si>
    <t>Status of Corporate Proposals</t>
  </si>
  <si>
    <t>Off Balance Sheet Financial Instruments</t>
  </si>
  <si>
    <t>Material Litigation</t>
  </si>
  <si>
    <t>Basic earnings per share</t>
  </si>
  <si>
    <t xml:space="preserve">Share </t>
  </si>
  <si>
    <t>Segment Revenue</t>
  </si>
  <si>
    <t>Segment Results</t>
  </si>
  <si>
    <t>Capital Commitments</t>
  </si>
  <si>
    <t>Secured</t>
  </si>
  <si>
    <t xml:space="preserve">  Short term</t>
  </si>
  <si>
    <t xml:space="preserve">  Long term</t>
  </si>
  <si>
    <t>Dividend Payable</t>
  </si>
  <si>
    <t>Authorisation for Issue</t>
  </si>
  <si>
    <t>Explanatory Notes</t>
  </si>
  <si>
    <t>Eliminations</t>
  </si>
  <si>
    <t>Material Change in Profit Before Taxation</t>
  </si>
  <si>
    <t>Note</t>
  </si>
  <si>
    <t>Currency</t>
  </si>
  <si>
    <t>Finance costs</t>
  </si>
  <si>
    <t>Group Borrowings and Debt Securities</t>
  </si>
  <si>
    <t>Purchase or Disposal of Quoted Securities</t>
  </si>
  <si>
    <t>CONDENSED CONSOLIDATED STATEMENT OF CHANGES IN EQUITY</t>
  </si>
  <si>
    <t>As at the end of the quarter, there was only one class of shares in issue and they rank pari passu with each other.</t>
  </si>
  <si>
    <t xml:space="preserve">Vessel Chartering </t>
  </si>
  <si>
    <t>Contingent Liabilities and Contingent Assets</t>
  </si>
  <si>
    <t>Earnings Per Share</t>
  </si>
  <si>
    <t>Weighted average number of ordinary shares in issue ('000)</t>
  </si>
  <si>
    <t>The Group's borrowings as at the end of the quarter were as follows:</t>
  </si>
  <si>
    <t>Bank Overdraft</t>
  </si>
  <si>
    <t xml:space="preserve">                                                                                                                                                                                                                                                                                                                                                                                                                                                                                                                                                                                                                                                                                                                                                                                                                                                                                                                                                                                                                                                                         </t>
  </si>
  <si>
    <t>The Company did not issue any profit forecast or profit guarantee and therefore, this note is not applicable.</t>
  </si>
  <si>
    <t>3 months ended</t>
  </si>
  <si>
    <t>Individual</t>
  </si>
  <si>
    <t>Cumulative</t>
  </si>
  <si>
    <t>CASH AND CASH EQUIVALENTS AT BEGINNING OF FINANCIAL YEAR</t>
  </si>
  <si>
    <t>Basic earnings per share (sen)</t>
  </si>
  <si>
    <t>* Cash and cash equivalents at end of financial period comprise the following:</t>
  </si>
  <si>
    <t>There was no material capital commitment since the last annual balance sheet to the date of this report.</t>
  </si>
  <si>
    <t>Prospects</t>
  </si>
  <si>
    <t>COASTAL CONTRACTS BHD (Company No. 517649-A)</t>
  </si>
  <si>
    <t>Notes:</t>
  </si>
  <si>
    <t>CUMULATIVE</t>
  </si>
  <si>
    <t>INDIVIDUAL</t>
  </si>
  <si>
    <t>Cost of sales and services</t>
  </si>
  <si>
    <t>Minority interest</t>
  </si>
  <si>
    <t>Gross profit</t>
  </si>
  <si>
    <t>Unusual Items Affecting the Financial Statements</t>
  </si>
  <si>
    <t>Carrying Amounts of Revalued Assets</t>
  </si>
  <si>
    <t>Shipbuilding and Ship Repairs Division</t>
  </si>
  <si>
    <t>Vessel Chartering Division</t>
  </si>
  <si>
    <t>CONDENSED CONSOLIDATED CASH FLOW STATEMENT</t>
  </si>
  <si>
    <t xml:space="preserve">- Vessel Chartering </t>
  </si>
  <si>
    <t>Effect of exchange rate changes</t>
  </si>
  <si>
    <t>Exercised</t>
  </si>
  <si>
    <t>No. of shares</t>
  </si>
  <si>
    <t>('000)</t>
  </si>
  <si>
    <t>N/A</t>
  </si>
  <si>
    <t>Administrative expenses</t>
  </si>
  <si>
    <t>CASH AND CASH EQUIVALENTS AT END OF FINANCIAL PERIOD*</t>
  </si>
  <si>
    <t>Fixed deposit</t>
  </si>
  <si>
    <t>Cash and bank balances</t>
  </si>
  <si>
    <t>Cash and cash equivalents at end of financial period</t>
  </si>
  <si>
    <t>capital</t>
  </si>
  <si>
    <t>premium</t>
  </si>
  <si>
    <t xml:space="preserve">translation </t>
  </si>
  <si>
    <t>reserve</t>
  </si>
  <si>
    <t>The current gearing is within management comfort level.</t>
  </si>
  <si>
    <t>(restated)</t>
  </si>
  <si>
    <t>unaudited</t>
  </si>
  <si>
    <t>Other income</t>
  </si>
  <si>
    <t>Other expenses</t>
  </si>
  <si>
    <t>Profit before tax</t>
  </si>
  <si>
    <t>Income tax expense</t>
  </si>
  <si>
    <t>Profit for the period</t>
  </si>
  <si>
    <t>Attributable to:</t>
  </si>
  <si>
    <t>Equity holders of the parent</t>
  </si>
  <si>
    <t>Earnings per share attributable to</t>
  </si>
  <si>
    <t>equity holders of the parent:</t>
  </si>
  <si>
    <t>Basic earnings per share of the Group is calculated by dividing the profit for the period attributable to ordinary equity holders of the parent by the weighted average number of ordinary shares in issue during the period.</t>
  </si>
  <si>
    <t>ASSETS</t>
  </si>
  <si>
    <t>Non-current assets</t>
  </si>
  <si>
    <t>Current assets</t>
  </si>
  <si>
    <t>TOTAL ASSETS</t>
  </si>
  <si>
    <t>EQUITY AND LIABILITIES</t>
  </si>
  <si>
    <t>Equity attributable to equity holders of the parent</t>
  </si>
  <si>
    <t>Total equity</t>
  </si>
  <si>
    <t>Non-current liabilities</t>
  </si>
  <si>
    <t>Current liabilities</t>
  </si>
  <si>
    <t>Total liabilities</t>
  </si>
  <si>
    <t>TOTAL EQUITY AND LIABILITIES</t>
  </si>
  <si>
    <t>Effects of adopting FRS 3</t>
  </si>
  <si>
    <t>As at</t>
  </si>
  <si>
    <t xml:space="preserve">As at </t>
  </si>
  <si>
    <t>Property, plant and equipment</t>
  </si>
  <si>
    <t>Trade receivables</t>
  </si>
  <si>
    <t>Other receivables</t>
  </si>
  <si>
    <t>Tax refundable</t>
  </si>
  <si>
    <t>Share capital</t>
  </si>
  <si>
    <t>Share premium</t>
  </si>
  <si>
    <t>Currency translation reserve</t>
  </si>
  <si>
    <t>Retained earnings</t>
  </si>
  <si>
    <t>Trade payables</t>
  </si>
  <si>
    <t>Other payables</t>
  </si>
  <si>
    <t>Borrowings</t>
  </si>
  <si>
    <t>Current tax payable</t>
  </si>
  <si>
    <t>Attributable to equity holders of the parent</t>
  </si>
  <si>
    <t>Foreign currency translation, representing</t>
  </si>
  <si>
    <t xml:space="preserve">    net expense recognised directly in equity</t>
  </si>
  <si>
    <t>earnings</t>
  </si>
  <si>
    <t>Balance at 1 January 2006</t>
  </si>
  <si>
    <t>Auditors' Report on Preceding Annual Financial Statements</t>
  </si>
  <si>
    <t>Net assets per share (RM)</t>
  </si>
  <si>
    <t>Corporate guarantees to financial institutions in respect</t>
  </si>
  <si>
    <t>(unaudited)</t>
  </si>
  <si>
    <t>(audited)</t>
  </si>
  <si>
    <t>There were no items affecting assets, liabilities, equity, net income or cash flows during the financial period under review that were unusual because of their nature, size or incidence.</t>
  </si>
  <si>
    <t>No dividend has been paid in the current quarter under review.</t>
  </si>
  <si>
    <t>Sale of Unquoted Investments and/or Properties</t>
  </si>
  <si>
    <t>There are no off balance sheet financial instruments at the date of this quarterly report.</t>
  </si>
  <si>
    <t>Profit attributable to equity holders of the parent (RM'000)</t>
  </si>
  <si>
    <t>The Condensed Consolidated Balance Sheet should be read in conjunction with the audited financial statements for the financial year ended 31 December 2006 and the accompanying explanatory notes attached to the interim financial statements.</t>
  </si>
  <si>
    <t>The Condensed Consolidated Income Statements should be read in conjunction with the audited financial statements for the financial year ended 31 December 2006 and the accompanying explanatory notes attached to the interim financial statements.</t>
  </si>
  <si>
    <t>Balance at 1 January 2007</t>
  </si>
  <si>
    <t>The Condensed Consolidated Cash Flow Statement should be read in conjunction with the audited financial statements for the financial year ended 31 December 2006 and the accompanying explanatory notes attached to the interim financial statements.</t>
  </si>
  <si>
    <t>FRS 117      Leases</t>
  </si>
  <si>
    <t>FRS 124      Related Party Disclosures</t>
  </si>
  <si>
    <t>The auditors' report on the Group's most recent annual audited financial statements for the year ended 31 December 2006 was not subject to any qualification.</t>
  </si>
  <si>
    <t>There were no issuance, cancellation, repurchase, resale and repayment of debt and equity securities during the financial period under review except for the following:</t>
  </si>
  <si>
    <t>The valuations of property, plant and equipment have been brought forward without amendment from the financial statements for the year ended 31 December 2006.</t>
  </si>
  <si>
    <t>Prepaid lease payments</t>
  </si>
  <si>
    <t>The adoption of the above standards does not have significant financial impact on the Group except for the following:</t>
  </si>
  <si>
    <t>FRS 117: Leases</t>
  </si>
  <si>
    <t>31.12.2006</t>
  </si>
  <si>
    <t>The following comparative amounts have been restated as a result of adopting the revised FRS 117:</t>
  </si>
  <si>
    <t>Previously stated</t>
  </si>
  <si>
    <t>Adjustments</t>
  </si>
  <si>
    <t>Restated</t>
  </si>
  <si>
    <t>At 31 December 2006</t>
  </si>
  <si>
    <t>The Group's performance is affected by the regional economic conditions. The demand for vessels as well as shiprepair and charter services are closely associated with the regional economic climate.</t>
  </si>
  <si>
    <t>For diluted earnings per share calculation, the weighted average number of ordinary shares in issue is adjusted to assume that the maximum number of new ordinary shares have been issued pursuant to the ESOS. The dilutive portion of the ordinary shares deemed issued pursuant to the ESOS are accounted for in the diluted earnings per share calculation.</t>
  </si>
  <si>
    <t>Diluted earnings per share</t>
  </si>
  <si>
    <t>Effect of dilution of ESOS ('000)</t>
  </si>
  <si>
    <t>Diluted earnings per share (sen)</t>
  </si>
  <si>
    <t>(i)</t>
  </si>
  <si>
    <t>(ii)</t>
  </si>
  <si>
    <t xml:space="preserve">Cost of sales </t>
  </si>
  <si>
    <t>Increase/</t>
  </si>
  <si>
    <t>(Decrease)</t>
  </si>
  <si>
    <t>Group</t>
  </si>
  <si>
    <t>Income tax expense comprises:</t>
  </si>
  <si>
    <t xml:space="preserve">Explanatory Notes for Variance of Forecast and Profit Guarantee </t>
  </si>
  <si>
    <t>Issuance of ordinary shares pursuant to the</t>
  </si>
  <si>
    <t xml:space="preserve">    Employees' Share Option Scheme</t>
  </si>
  <si>
    <t>Shipbuilding and Ship Repairs</t>
  </si>
  <si>
    <t>- Shipbuilding and Ship Repairs</t>
  </si>
  <si>
    <t>Intangible asset</t>
  </si>
  <si>
    <t>The significant accounting policies adopted are consistent with those of the audited financial statements for the year ended 31 December 2006 except for the adoption of the following revised Financial Reporting Standards ("FRS") effective for financial period beginning 1 January 2007:</t>
  </si>
  <si>
    <t>The Condensed Consolidated Statement of Changes in Equity should be read in conjunction with the audited financial statements for the financial year ended 31 December 2006 and the accompanying explanatory notes attached to the interim financial statements.</t>
  </si>
  <si>
    <t>There were no changes in estimates that have had material effects in the financial period under review.</t>
  </si>
  <si>
    <t>Diluted earnings per share attributable to equity holders of the parent</t>
  </si>
  <si>
    <t>Basic earnings per share attributable to equity holders of the parent</t>
  </si>
  <si>
    <t>Related Party Transactions</t>
  </si>
  <si>
    <t>Transactions with a company in which certain Directors of the Company have financial interests:</t>
  </si>
  <si>
    <t>Transactions with a company in which a director is the spouse of a person connected with the Directors of the Company:</t>
  </si>
  <si>
    <t xml:space="preserve"> - Top Pride Sdn. Bhd.</t>
  </si>
  <si>
    <t xml:space="preserve"> - PT. Prima Armada Nusantara</t>
  </si>
  <si>
    <t xml:space="preserve">    Agency service fees charged </t>
  </si>
  <si>
    <t xml:space="preserve">    Proceeds from disposal of used vessels </t>
  </si>
  <si>
    <t>Changes in Accounting Policies and Effects Arising from Adoption of Revised FRSs</t>
  </si>
  <si>
    <t xml:space="preserve">The adoption of the revised FRS 117 has resulted in a retrospective change in the accounting policy relating to the classification of leasehold land. The up-front payments made for the leasehold land represent prepaid lease payments and are amortised on a straight-line basis over the remaining lease term. A lease of land and building is apportioned into a lease of land and a lease of building in proportion to the relative fair values of the leasehold interests in the land element and the building element of the lease at the inception of the lease. Prior to 1 January 2007, leasehold land was classified as property, plant and equipment and was stated at cost less any accumulated impairment loss. No amortisation was provided for leasehold land held on long-term leases (with remaining lease period of over 50 years). </t>
  </si>
  <si>
    <t>Restatement of comparatives</t>
  </si>
  <si>
    <t>The above transactions were entered into in the normal course of business and were established on terms and conditions that are not materially different from those obtainable in transactions with unrelated parties.</t>
  </si>
  <si>
    <t xml:space="preserve">     Rental of premises</t>
  </si>
  <si>
    <t>Net cash generated from/(used in) operating activities</t>
  </si>
  <si>
    <t>FOR THE FINANCIAL PERIOD ENDED 30 JUNE 2007</t>
  </si>
  <si>
    <t>30.06.2007</t>
  </si>
  <si>
    <t>30.06.2006</t>
  </si>
  <si>
    <t>6 months ended</t>
  </si>
  <si>
    <t>AS AT 30 JUNE 2007</t>
  </si>
  <si>
    <t>6 months ended 30 June 2006</t>
  </si>
  <si>
    <t>Balance at 30 June 2006</t>
  </si>
  <si>
    <t>6 months ended 30 June 2007</t>
  </si>
  <si>
    <t>Balance at 30 June 2007</t>
  </si>
  <si>
    <t>First and final dividend for the financial</t>
  </si>
  <si>
    <t xml:space="preserve">    year ended 31 December 2005</t>
  </si>
  <si>
    <t>FOR THE QUARTER ENDED 30 JUNE 2007</t>
  </si>
  <si>
    <t>Effects on income statement for the period ended 30 June 2007</t>
  </si>
  <si>
    <t>During the current period under review, a total of 14,465,400 new ordinary shares were issued pursuant to the Company's ESOS.</t>
  </si>
  <si>
    <t>The total options granted, terminated and exercised pursant to the ESOS from 14 July 2005 to 30 June 2007 are as follows:</t>
  </si>
  <si>
    <t>Balance as at 30 June 2007</t>
  </si>
  <si>
    <t>3 months ended 30 June 2007</t>
  </si>
  <si>
    <t>The effective tax rate for the 6 months ended 30 June 2007 was lower than the statutory tax rate in Malaysia as a portion of the revenue was derived from a subsidiary incorporated in the Federal Territory of Labuan, which enjoys a corporate tax rate of 3% or RM20,000 flat per annum.</t>
  </si>
  <si>
    <t>As at                   30 June 2007</t>
  </si>
  <si>
    <t>The Group is not engaged in any material litigation and is not aware of any proceedings which materially affect the position or business of the Group as at 24 August 2007.</t>
  </si>
  <si>
    <t>No interim dividend has been declared for the current quarter ended 30 June 2007.</t>
  </si>
  <si>
    <t>The interim financial statements were authorised for issue by the Board of Directors in accordance with a resolution of the directors dated 24 August 2007.</t>
  </si>
  <si>
    <t>The interim financial statements should be read in conjunction with the audited financial statements for the year ended 31 December 2006. These explanatory notes attached to the interim financial statements provide an explanation of events and transactions that are significant to an understanding of the changes in the financial position and performance of the Group since the year ended 31 December 2006.</t>
  </si>
  <si>
    <t>Adjusted weighted average number of ordinary shares ('000)</t>
  </si>
  <si>
    <t>Net cash (used in)/generated from investing activities</t>
  </si>
  <si>
    <t>Net cash generated from/(used in) financing activities</t>
  </si>
  <si>
    <t>NET INCREASE IN CASH AND CASH EQUIVALENTS</t>
  </si>
  <si>
    <t>As announced on 27 June 2007, the Company proposed to undertake a private placement of up to 34,954,940 new Coastal Shares ("Placement Shares"), representing up to 10% of the issued and paid-up share capital of Coastal, at an issue price to be determined later ("Proposed Private Placement").</t>
  </si>
  <si>
    <t>Income Tax Expense</t>
  </si>
  <si>
    <t xml:space="preserve">Fanned by high crude oil prices, oil companies worldwide are intensifying and pushing through exploration and production projects in response to the accelerating global market consumption of O&amp;G. This development has in turn led to a continuous rise in the demand for offshore structures and support vessels since the last few years. Coupled with the prevailing global shortage of vessels and yard capacities, fabricators like Coastal Group are expecting more orders to follow. </t>
  </si>
  <si>
    <t>Apart from having commenced fabrication of a few units of support vessels, the Group's largely untapped 52-acre new yard is presently undergoing facilities development and installation works to jump-start the Group's participation in the offshore structure sector. Coastal Group is expecting the involvement in this thriving sector to further boost its bottomline and bolster its mid-term growth prospects.</t>
  </si>
  <si>
    <t>Given the growing demand from the O&amp;G and related services as well as from the energy transportation sectors, the Group will continue to invest both internal and external funds to expand its vessel building programme intended for eventual sale as well as for the expansion of its fleet for charter purposes.</t>
  </si>
  <si>
    <t>The interim financial statements are unaudited and have been prepared under the historical cost convention and in accordance with the requirements of FRS 134: Interim Financial Reporting and paragraph 9.22 of the Listing Requirements of Bursa Malaysia Securities Berhad.</t>
  </si>
  <si>
    <t>Upon the adoption of the revised FRS 117 on 1 January 2007, the unamortised carrying amount of leasehold land is classified as prepaid lease payments as allowed by the transitional provisions of FRS 117. The reclassification of leasehold land as prepaid lease payments has been accounted for retrospectively and as disclosed in Note 2(ii), certain comparative amounts as at 31 December 2006 have been restated. The effects on consolidated income statement for the current period under review are set out in Note 2(i).</t>
  </si>
  <si>
    <t>Subsequent to 30 June 2007, the Company issued 375,400 new ordinary shares of RM0.20 each for cash pursuant to the Company's ESOS at an exercise price of RM0.51 per ordinary share.</t>
  </si>
  <si>
    <t>The Company had on 30 April 2007 subscribed for and been allotted 100 shares of USD1.00 each in Thaumas Marine Ltd ("TML"). Following the subscription and allotment, TML became a wholly-owned subsidiary of the Company. TML was incorporated as a shelf company in the British Virgin Islands ("BVI") on 11 April 2007. It is a company limited by shares and is registered under the BVI Business Companies Act 2004, Territorry of the BVI, with 50,000 registered shares of a single class with no par value. TML's principal activities are operation and sale of marine vessels and provision of shipping agency, vessel chartering and towing services.</t>
  </si>
  <si>
    <t>There was no purchase or sale of quoted securities for the current quarter and financial year-to-date. In addition, the Group did not own any quoted security as at the end of the reporting period.</t>
  </si>
  <si>
    <t>Apart from RM29.36 million of short term secured borrowings which are denominated in United States Dollar, all the other borrowings are denominated in Ringgit Malaysia.</t>
  </si>
  <si>
    <t>At the Annual General Meeting of the Company held on 27 June 2007, the shareholders of the Company have approved the declaration of a first and final dividend of 1.4% less 27% taxation and 8.6% tax exempt (or 1.92 sen net in aggregate per ordinary share) (2006: 0.98 sen) in respect of the financial year ended 31 December 2006. This dividend will be payable on 3 September 2007 to depositors registered in the Records of Depositors at the close of business on 8 August 2007.</t>
  </si>
  <si>
    <t>Transaction costs</t>
  </si>
  <si>
    <r>
      <t>The division achieved marginally lower revenue of RM4.8 million in the current quarter compared with RM5.2 million in the immediate preceding quarter, a reduction of RM0.4 million or 8%. When compared with last year's corresponding quarter, revenue increased</t>
    </r>
    <r>
      <rPr>
        <sz val="12"/>
        <color indexed="10"/>
        <rFont val="Times New Roman"/>
        <family val="1"/>
      </rPr>
      <t xml:space="preserve"> </t>
    </r>
    <r>
      <rPr>
        <sz val="12"/>
        <rFont val="Times New Roman"/>
        <family val="1"/>
      </rPr>
      <t>by RM0.6 million (or 14%) from RM4.2 million. The high and stable fleet utilisation rate was the reason for the consistent revenue throughout these periods.</t>
    </r>
  </si>
  <si>
    <t>A total amount of RM6.4 million of trade receivables was received by the Group subsequent to 30 June 2007.</t>
  </si>
  <si>
    <t>Included in other receivables of the Group are payments made to suppliers and contractors totalling RM32.8 million (31 December 2006: RM10.0 million) to secure the supply of input materials, equipment and services intended for the Group's rolling vessel building programme.</t>
  </si>
  <si>
    <t>Corporate guarantee to a financial institution in respect of</t>
  </si>
  <si>
    <t xml:space="preserve">    documentary credits issued on behalf of a subsidiary</t>
  </si>
  <si>
    <t>b)  Equity Compliance Unit of the SC (Foreign Investment Committee); and</t>
  </si>
  <si>
    <t>b)  At least 30% of the Placement Shares be placed out to Bumiputera investors; and</t>
  </si>
  <si>
    <t>c)  Ministry of International Trade and Industry.</t>
  </si>
  <si>
    <t xml:space="preserve">    of banking facilities granted to subsidiaries</t>
  </si>
  <si>
    <t>a)  Securities Commission ("SC");</t>
  </si>
  <si>
    <t>As announced on 10 August 2007, the SC had, via its letter dated 9 August 2007, approved the Proposed Private Placement with the following conditions imposed:</t>
  </si>
  <si>
    <t xml:space="preserve">a)  Coastal/AmInvestment Bank Berhad ("AmInvestment") to fully comply with the relevant provisions in Guidance </t>
  </si>
  <si>
    <t xml:space="preserve">     Note 8C and other relevant requirements under the SC's Policies and Guidelines on Issue/Offer of Securities, in</t>
  </si>
  <si>
    <t xml:space="preserve">     implementing the Proposed Private Placement;</t>
  </si>
  <si>
    <t>c)  Coastal/AmInvestment to inform the SC upon completion of the Proposed Private Placement.</t>
  </si>
  <si>
    <r>
      <t>The relevant applications pertaining to the Proposed Private Placement have been submitted to the following regulatory bodies on 8</t>
    </r>
    <r>
      <rPr>
        <sz val="12"/>
        <color indexed="10"/>
        <rFont val="Times New Roman"/>
        <family val="1"/>
      </rPr>
      <t xml:space="preserve"> </t>
    </r>
    <r>
      <rPr>
        <sz val="12"/>
        <rFont val="Times New Roman"/>
        <family val="1"/>
      </rPr>
      <t>August 2007:</t>
    </r>
  </si>
  <si>
    <t>As at 30 June 2007, the Company is contingently liable for RM33,746,339 of banking facilities utilised by its subsidiaries and RM27,048,735 of documentary credits issued on behalf of the subsidiary.</t>
  </si>
  <si>
    <t>There was no sale of unquoted investments and/or properties for the current quarter and financial year-to-date.</t>
  </si>
  <si>
    <t>For the 6 months to June 2007, the Group's net profit of RM34.8 million has already surpassed last year's full-year amount of RM34.2 million.</t>
  </si>
  <si>
    <t>Included in other payables are deposits received from vessel buyers totalling RM154.7 million (31 December 2006: RM91.1 million), indicating a strong order book position that will last till 2009.</t>
  </si>
  <si>
    <t>The Group registered profit before tax of RM19.1 million, up by 12% from RM17.0 million achieved in the preceding quarter. When compared with the RM9.9 million recorded in the corresponding quarter a year earlier, current quarter's profit before tax has jumped almost 2 times. This was vastly due to higher number of high-end offshore support vessels sold in the current quarter. Overall, current quarter's profit margin before tax of 28% was higher than the 25% and 27% achieved in the previous quarter and the same period last year respectively, owing to improved profit contribution from the Shipbuilding and Ship Repairs Division.</t>
  </si>
  <si>
    <t xml:space="preserve">The debt-equity ratio of the Group has increased to 0.180 from 0.096 last quarter. Additional funds were drawn down from existing credit lines to partly fund the Group's shipbuilding division to keep an orderly rolling work-in-progress. Accordingly, the Group registered an increase in inventories (comprising cost of raw materials and work-in-progress) to RM227.1 million as compared to the RM170.6 million recorded as at the end of 2006.  </t>
  </si>
  <si>
    <t>The Group's revenue  for the 3 months ended 30 June 2007 of RM67.9 million was comparable to the RM68.4 million recorded in the preceding quarter. On a year-on-year basis, the revenue figure has leaped 85% from RM36.8 million amid a bustling oil and gas ("O&amp;G") industry.</t>
  </si>
  <si>
    <t xml:space="preserve">The division's revenue in current quarter stood at RM63.1 million which was consistent with the RM63.2 million recorded in the immediate preceding quarter. Compared with the same period last year, revenue has almost doubled from RM32.6 million. The marked increase was largely credited to the delivery of 2 units of high-end offshore support vessels as compared to none in last year's corresponding quarter. </t>
  </si>
  <si>
    <t>The Board is cautiously optimistic of securing more contracts to add to the Group's current order book especially in the offshore support vessel category, as well as reaping greater returns from its chartering division through higher utilisation of the Group's fleet in energy transportation and in various oil and gas support services. With 96 vessels currently under different stages of construction, the Group is ensured of a steady supply of vessels to tap the anticipated sturdy demand in the future. Barring any significant unforeseen circumstances, the Group's performance outlook for the second half of the year is expected to remain promising.</t>
  </si>
  <si>
    <t>2 (i)</t>
  </si>
  <si>
    <t xml:space="preserve">    Deferred tax charge / (reversal)</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</si>
</sst>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_);\(#,##0.0\)"/>
    <numFmt numFmtId="179" formatCode="_(* #,##0.0_);_(* \(#,##0.0\);_(* &quot;-&quot;??_);_(@_)"/>
    <numFmt numFmtId="180" formatCode="_(* #,##0_);_(* \(#,##0\);_(* &quot;-&quot;??_);_(@_)"/>
    <numFmt numFmtId="181" formatCode="_(* #,##0.000_);_(* \(#,##0.000\);_(* &quot;-&quot;??_);_(@_)"/>
    <numFmt numFmtId="182" formatCode="_(* #,##0.0000_);_(* \(#,##0.0000\);_(* &quot;-&quot;??_);_(@_)"/>
    <numFmt numFmtId="183" formatCode="0.00_);\(0.00\)"/>
    <numFmt numFmtId="184" formatCode="0.0_);\(0.0\)"/>
    <numFmt numFmtId="185" formatCode="0_);\(0\)"/>
    <numFmt numFmtId="186" formatCode="0.00000000"/>
    <numFmt numFmtId="187" formatCode="0.0000000"/>
    <numFmt numFmtId="188" formatCode="0.000000"/>
    <numFmt numFmtId="189" formatCode="0.00000"/>
    <numFmt numFmtId="190" formatCode="0.0000"/>
    <numFmt numFmtId="191" formatCode="0.000"/>
    <numFmt numFmtId="192" formatCode="&quot;Yes&quot;;&quot;Yes&quot;;&quot;No&quot;"/>
    <numFmt numFmtId="193" formatCode="&quot;True&quot;;&quot;True&quot;;&quot;False&quot;"/>
    <numFmt numFmtId="194" formatCode="&quot;On&quot;;&quot;On&quot;;&quot;Off&quot;"/>
    <numFmt numFmtId="195" formatCode="[$€-2]\ #,##0.00_);[Red]\([$€-2]\ #,##0.00\)"/>
    <numFmt numFmtId="196" formatCode="[$-409]dddd\,\ mmmm\ dd\,\ yyyy"/>
    <numFmt numFmtId="197" formatCode="[$-409]d\-mmm\-yy;@"/>
    <numFmt numFmtId="198" formatCode="0.0"/>
    <numFmt numFmtId="199" formatCode="_(* #,##0.0_);_(* \(#,##0.0\);_(* &quot;-&quot;?_);_(@_)"/>
    <numFmt numFmtId="200" formatCode="#,##0.000_);\(#,##0.000\)"/>
  </numFmts>
  <fonts count="15">
    <font>
      <sz val="10"/>
      <name val="Arial"/>
      <family val="0"/>
    </font>
    <font>
      <sz val="10"/>
      <name val="Times New Roman"/>
      <family val="1"/>
    </font>
    <font>
      <b/>
      <sz val="12"/>
      <name val="Times New Roman"/>
      <family val="1"/>
    </font>
    <font>
      <sz val="12"/>
      <name val="Times New Roman"/>
      <family val="1"/>
    </font>
    <font>
      <b/>
      <sz val="10"/>
      <name val="Times New Roman"/>
      <family val="1"/>
    </font>
    <font>
      <b/>
      <i/>
      <sz val="12"/>
      <name val="Times New Roman"/>
      <family val="1"/>
    </font>
    <font>
      <i/>
      <sz val="12"/>
      <name val="Times New Roman"/>
      <family val="1"/>
    </font>
    <font>
      <b/>
      <u val="single"/>
      <sz val="10"/>
      <name val="Times New Roman"/>
      <family val="1"/>
    </font>
    <font>
      <sz val="12"/>
      <name val="Arial"/>
      <family val="0"/>
    </font>
    <font>
      <u val="single"/>
      <sz val="10"/>
      <color indexed="12"/>
      <name val="Arial"/>
      <family val="0"/>
    </font>
    <font>
      <u val="single"/>
      <sz val="10"/>
      <color indexed="36"/>
      <name val="Arial"/>
      <family val="0"/>
    </font>
    <font>
      <sz val="14.5"/>
      <name val="Arial"/>
      <family val="0"/>
    </font>
    <font>
      <i/>
      <u val="single"/>
      <sz val="12"/>
      <name val="Times New Roman"/>
      <family val="1"/>
    </font>
    <font>
      <u val="single"/>
      <sz val="12"/>
      <name val="Times New Roman"/>
      <family val="1"/>
    </font>
    <font>
      <sz val="12"/>
      <color indexed="10"/>
      <name val="Times New Roman"/>
      <family val="1"/>
    </font>
  </fonts>
  <fills count="2">
    <fill>
      <patternFill/>
    </fill>
    <fill>
      <patternFill patternType="gray125"/>
    </fill>
  </fills>
  <borders count="15">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double"/>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65">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1" xfId="0" applyFont="1" applyBorder="1" applyAlignment="1">
      <alignment/>
    </xf>
    <xf numFmtId="0" fontId="1" fillId="0" borderId="0" xfId="0" applyFont="1" applyAlignment="1" quotePrefix="1">
      <alignment/>
    </xf>
    <xf numFmtId="0" fontId="1" fillId="0" borderId="0" xfId="0" applyFont="1" applyBorder="1" applyAlignment="1">
      <alignment horizontal="center"/>
    </xf>
    <xf numFmtId="37" fontId="1" fillId="0" borderId="0" xfId="0" applyNumberFormat="1" applyFont="1" applyAlignment="1">
      <alignment/>
    </xf>
    <xf numFmtId="37" fontId="1" fillId="0" borderId="0" xfId="0" applyNumberFormat="1" applyFont="1" applyBorder="1" applyAlignment="1">
      <alignment/>
    </xf>
    <xf numFmtId="37" fontId="1" fillId="0" borderId="1" xfId="0" applyNumberFormat="1" applyFont="1" applyBorder="1" applyAlignment="1">
      <alignment/>
    </xf>
    <xf numFmtId="37" fontId="1" fillId="0" borderId="2" xfId="0" applyNumberFormat="1" applyFont="1" applyBorder="1" applyAlignment="1">
      <alignment/>
    </xf>
    <xf numFmtId="37" fontId="1" fillId="0" borderId="0" xfId="0" applyNumberFormat="1" applyFont="1" applyBorder="1" applyAlignment="1">
      <alignment horizontal="center"/>
    </xf>
    <xf numFmtId="39" fontId="1" fillId="0" borderId="0" xfId="0" applyNumberFormat="1" applyFont="1" applyBorder="1" applyAlignment="1">
      <alignment horizontal="right"/>
    </xf>
    <xf numFmtId="37" fontId="1" fillId="0" borderId="0" xfId="0" applyNumberFormat="1" applyFont="1" applyAlignment="1">
      <alignment horizontal="center"/>
    </xf>
    <xf numFmtId="180" fontId="1" fillId="0" borderId="0" xfId="15" applyNumberFormat="1" applyFont="1" applyAlignment="1">
      <alignment/>
    </xf>
    <xf numFmtId="180" fontId="1" fillId="0" borderId="0" xfId="15" applyNumberFormat="1" applyFont="1" applyAlignment="1">
      <alignment horizontal="center"/>
    </xf>
    <xf numFmtId="180" fontId="1" fillId="0" borderId="1" xfId="15" applyNumberFormat="1" applyFont="1" applyBorder="1" applyAlignment="1">
      <alignment/>
    </xf>
    <xf numFmtId="180" fontId="1" fillId="0" borderId="3" xfId="15" applyNumberFormat="1" applyFont="1" applyBorder="1" applyAlignment="1">
      <alignment/>
    </xf>
    <xf numFmtId="180" fontId="1" fillId="0" borderId="2" xfId="15" applyNumberFormat="1" applyFont="1" applyBorder="1" applyAlignment="1">
      <alignment/>
    </xf>
    <xf numFmtId="180" fontId="1" fillId="0" borderId="0" xfId="15" applyNumberFormat="1" applyFont="1" applyBorder="1" applyAlignment="1">
      <alignment/>
    </xf>
    <xf numFmtId="0" fontId="2" fillId="0" borderId="0" xfId="0" applyFont="1" applyAlignment="1">
      <alignment vertical="top"/>
    </xf>
    <xf numFmtId="0" fontId="3" fillId="0" borderId="0" xfId="0" applyFont="1" applyAlignment="1">
      <alignment wrapText="1"/>
    </xf>
    <xf numFmtId="0" fontId="3" fillId="0" borderId="0" xfId="0" applyFont="1" applyAlignment="1">
      <alignment vertical="top"/>
    </xf>
    <xf numFmtId="0" fontId="2" fillId="0" borderId="0" xfId="0" applyFont="1" applyAlignment="1">
      <alignment wrapText="1"/>
    </xf>
    <xf numFmtId="0" fontId="3" fillId="0" borderId="0" xfId="0" applyFont="1" applyAlignment="1">
      <alignment horizontal="justify" vertical="top"/>
    </xf>
    <xf numFmtId="0" fontId="3" fillId="0" borderId="0" xfId="0" applyFont="1" applyAlignment="1">
      <alignment horizontal="justify" wrapText="1"/>
    </xf>
    <xf numFmtId="0" fontId="3" fillId="0" borderId="0" xfId="0" applyFont="1" applyAlignment="1">
      <alignment horizontal="justify"/>
    </xf>
    <xf numFmtId="0" fontId="2" fillId="0" borderId="0" xfId="0" applyFont="1" applyAlignment="1">
      <alignment horizontal="justify"/>
    </xf>
    <xf numFmtId="37" fontId="3" fillId="0" borderId="0" xfId="0" applyNumberFormat="1" applyFont="1" applyAlignment="1">
      <alignment wrapText="1"/>
    </xf>
    <xf numFmtId="0" fontId="2" fillId="0" borderId="0" xfId="0" applyFont="1" applyAlignment="1">
      <alignment horizontal="justify" vertical="top"/>
    </xf>
    <xf numFmtId="0" fontId="3" fillId="0" borderId="0" xfId="0" applyFont="1" applyAlignment="1">
      <alignment horizontal="right"/>
    </xf>
    <xf numFmtId="0" fontId="3" fillId="0" borderId="0" xfId="0" applyFont="1" applyAlignment="1">
      <alignment horizontal="right" wrapText="1"/>
    </xf>
    <xf numFmtId="0" fontId="2" fillId="0" borderId="0" xfId="0" applyFont="1" applyAlignment="1">
      <alignment/>
    </xf>
    <xf numFmtId="37" fontId="3" fillId="0" borderId="0" xfId="0" applyNumberFormat="1" applyFont="1" applyBorder="1" applyAlignment="1">
      <alignment wrapText="1"/>
    </xf>
    <xf numFmtId="180" fontId="1" fillId="0" borderId="0" xfId="15" applyNumberFormat="1" applyFont="1" applyBorder="1" applyAlignment="1">
      <alignment horizontal="center"/>
    </xf>
    <xf numFmtId="180" fontId="1" fillId="0" borderId="4" xfId="15" applyNumberFormat="1" applyFont="1" applyBorder="1" applyAlignment="1">
      <alignment horizontal="center"/>
    </xf>
    <xf numFmtId="0" fontId="1" fillId="0" borderId="0" xfId="0" applyFont="1" applyAlignment="1">
      <alignment/>
    </xf>
    <xf numFmtId="0" fontId="3" fillId="0" borderId="0" xfId="0" applyFont="1" applyAlignment="1">
      <alignment horizontal="left" wrapText="1"/>
    </xf>
    <xf numFmtId="37" fontId="1" fillId="0" borderId="5" xfId="0" applyNumberFormat="1" applyFont="1" applyBorder="1" applyAlignment="1">
      <alignment horizontal="center"/>
    </xf>
    <xf numFmtId="0" fontId="4" fillId="0" borderId="0" xfId="0" applyFont="1" applyAlignment="1">
      <alignment/>
    </xf>
    <xf numFmtId="180" fontId="1" fillId="0" borderId="6" xfId="15" applyNumberFormat="1" applyFont="1" applyBorder="1" applyAlignment="1">
      <alignment/>
    </xf>
    <xf numFmtId="37" fontId="1" fillId="0" borderId="6" xfId="0" applyNumberFormat="1" applyFont="1" applyBorder="1" applyAlignment="1">
      <alignment/>
    </xf>
    <xf numFmtId="37" fontId="1" fillId="0" borderId="3" xfId="0" applyNumberFormat="1" applyFont="1" applyBorder="1" applyAlignment="1">
      <alignment/>
    </xf>
    <xf numFmtId="0" fontId="1" fillId="0" borderId="0" xfId="0" applyFont="1" applyAlignment="1">
      <alignment horizontal="center"/>
    </xf>
    <xf numFmtId="0" fontId="1" fillId="0" borderId="0" xfId="0" applyFont="1" applyAlignment="1">
      <alignment horizontal="left"/>
    </xf>
    <xf numFmtId="180" fontId="1" fillId="0" borderId="0" xfId="15" applyNumberFormat="1" applyFont="1" applyBorder="1" applyAlignment="1">
      <alignment horizontal="right"/>
    </xf>
    <xf numFmtId="0" fontId="1" fillId="0" borderId="1" xfId="0" applyFont="1" applyBorder="1" applyAlignment="1">
      <alignment horizontal="center"/>
    </xf>
    <xf numFmtId="180" fontId="1" fillId="0" borderId="7" xfId="15" applyNumberFormat="1" applyFont="1" applyBorder="1" applyAlignment="1">
      <alignment horizontal="center"/>
    </xf>
    <xf numFmtId="180" fontId="1" fillId="0" borderId="6" xfId="15" applyNumberFormat="1" applyFont="1" applyBorder="1" applyAlignment="1">
      <alignment horizontal="center"/>
    </xf>
    <xf numFmtId="0" fontId="1" fillId="0" borderId="8" xfId="0" applyFont="1" applyBorder="1" applyAlignment="1">
      <alignment/>
    </xf>
    <xf numFmtId="0" fontId="1" fillId="0" borderId="6" xfId="0" applyFont="1" applyBorder="1" applyAlignment="1">
      <alignment horizontal="center"/>
    </xf>
    <xf numFmtId="37" fontId="1" fillId="0" borderId="9" xfId="0" applyNumberFormat="1" applyFont="1" applyBorder="1" applyAlignment="1">
      <alignment horizontal="center"/>
    </xf>
    <xf numFmtId="0" fontId="4" fillId="0" borderId="0" xfId="0" applyFont="1" applyAlignment="1">
      <alignment horizontal="center"/>
    </xf>
    <xf numFmtId="0" fontId="1" fillId="0" borderId="0" xfId="0" applyFont="1" applyAlignment="1" quotePrefix="1">
      <alignment horizontal="center"/>
    </xf>
    <xf numFmtId="0" fontId="1" fillId="0" borderId="10" xfId="0" applyFont="1" applyBorder="1" applyAlignment="1">
      <alignment horizontal="center"/>
    </xf>
    <xf numFmtId="39" fontId="1" fillId="0" borderId="0" xfId="0" applyNumberFormat="1" applyFont="1" applyAlignment="1">
      <alignment horizontal="right"/>
    </xf>
    <xf numFmtId="0" fontId="3" fillId="0" borderId="0" xfId="0" applyFont="1" applyAlignment="1">
      <alignment horizontal="left"/>
    </xf>
    <xf numFmtId="182" fontId="1" fillId="0" borderId="11" xfId="15" applyNumberFormat="1" applyFont="1" applyBorder="1" applyAlignment="1">
      <alignment/>
    </xf>
    <xf numFmtId="0" fontId="3" fillId="0" borderId="0" xfId="0" applyFont="1" applyAlignment="1">
      <alignment horizontal="justify" vertical="justify" wrapText="1"/>
    </xf>
    <xf numFmtId="0" fontId="5" fillId="0" borderId="0" xfId="0" applyFont="1" applyAlignment="1">
      <alignment wrapText="1"/>
    </xf>
    <xf numFmtId="37" fontId="3" fillId="0" borderId="2" xfId="0" applyNumberFormat="1" applyFont="1" applyBorder="1" applyAlignment="1">
      <alignment wrapText="1"/>
    </xf>
    <xf numFmtId="0" fontId="6" fillId="0" borderId="0" xfId="0" applyFont="1" applyAlignment="1">
      <alignment wrapText="1"/>
    </xf>
    <xf numFmtId="2" fontId="3" fillId="0" borderId="0" xfId="0" applyNumberFormat="1" applyFont="1" applyAlignment="1">
      <alignment wrapText="1"/>
    </xf>
    <xf numFmtId="0" fontId="3" fillId="0" borderId="0" xfId="0" applyFont="1" applyAlignment="1">
      <alignment/>
    </xf>
    <xf numFmtId="39" fontId="1" fillId="0" borderId="0" xfId="0" applyNumberFormat="1" applyFont="1" applyAlignment="1">
      <alignment/>
    </xf>
    <xf numFmtId="180" fontId="1" fillId="0" borderId="2" xfId="0" applyNumberFormat="1" applyFont="1" applyBorder="1" applyAlignment="1">
      <alignment/>
    </xf>
    <xf numFmtId="0" fontId="3" fillId="0" borderId="0" xfId="0" applyFont="1" applyAlignment="1">
      <alignment horizontal="justify" vertical="top" wrapText="1"/>
    </xf>
    <xf numFmtId="0" fontId="3" fillId="0" borderId="0" xfId="0" applyFont="1" applyAlignment="1" quotePrefix="1">
      <alignment horizontal="justify" vertical="top"/>
    </xf>
    <xf numFmtId="0" fontId="3" fillId="0" borderId="0" xfId="0" applyFont="1" applyAlignment="1">
      <alignment horizontal="justify" vertical="center" wrapText="1"/>
    </xf>
    <xf numFmtId="180" fontId="1" fillId="0" borderId="0" xfId="15" applyNumberFormat="1" applyFont="1" applyAlignment="1">
      <alignment horizontal="right"/>
    </xf>
    <xf numFmtId="37" fontId="1" fillId="0" borderId="0" xfId="0" applyNumberFormat="1" applyFont="1" applyAlignment="1">
      <alignment horizontal="right"/>
    </xf>
    <xf numFmtId="197" fontId="1" fillId="0" borderId="0" xfId="15" applyNumberFormat="1" applyFont="1" applyAlignment="1">
      <alignment horizontal="right"/>
    </xf>
    <xf numFmtId="0" fontId="2" fillId="0" borderId="0" xfId="0" applyFont="1" applyAlignment="1">
      <alignment horizontal="justify" vertical="center"/>
    </xf>
    <xf numFmtId="37" fontId="1" fillId="0" borderId="12" xfId="0" applyNumberFormat="1" applyFont="1" applyBorder="1" applyAlignment="1">
      <alignment horizontal="center"/>
    </xf>
    <xf numFmtId="0" fontId="3" fillId="0" borderId="0" xfId="0" applyFont="1" applyAlignment="1" quotePrefix="1">
      <alignment wrapText="1"/>
    </xf>
    <xf numFmtId="0" fontId="3" fillId="0" borderId="0" xfId="0" applyFont="1" applyAlignment="1">
      <alignment horizontal="right" vertical="top" wrapText="1"/>
    </xf>
    <xf numFmtId="180" fontId="3" fillId="0" borderId="0" xfId="15" applyNumberFormat="1" applyFont="1" applyAlignment="1">
      <alignment horizontal="justify" vertical="center" wrapText="1"/>
    </xf>
    <xf numFmtId="180" fontId="3" fillId="0" borderId="2" xfId="15" applyNumberFormat="1" applyFont="1" applyBorder="1" applyAlignment="1">
      <alignment horizontal="justify" vertical="center" wrapText="1"/>
    </xf>
    <xf numFmtId="43" fontId="1" fillId="0" borderId="11" xfId="15" applyFont="1" applyBorder="1" applyAlignment="1">
      <alignment horizontal="right"/>
    </xf>
    <xf numFmtId="37" fontId="1" fillId="0" borderId="3" xfId="15" applyNumberFormat="1" applyFont="1" applyBorder="1" applyAlignment="1">
      <alignment/>
    </xf>
    <xf numFmtId="180" fontId="1" fillId="0" borderId="0" xfId="0" applyNumberFormat="1" applyFont="1" applyBorder="1" applyAlignment="1">
      <alignment/>
    </xf>
    <xf numFmtId="180" fontId="1" fillId="0" borderId="0" xfId="0" applyNumberFormat="1" applyFont="1" applyAlignment="1">
      <alignment/>
    </xf>
    <xf numFmtId="0" fontId="3" fillId="0" borderId="0" xfId="0" applyFont="1" applyAlignment="1">
      <alignment horizontal="left" vertical="top"/>
    </xf>
    <xf numFmtId="0" fontId="3" fillId="0" borderId="0" xfId="0" applyFont="1" applyAlignment="1">
      <alignment horizontal="left" vertical="justify"/>
    </xf>
    <xf numFmtId="0" fontId="3" fillId="0" borderId="0" xfId="0" applyFont="1" applyAlignment="1">
      <alignment horizontal="left" vertical="center"/>
    </xf>
    <xf numFmtId="0" fontId="3" fillId="0" borderId="0" xfId="0" applyFont="1" applyAlignment="1">
      <alignment horizontal="left" vertical="top" wrapText="1"/>
    </xf>
    <xf numFmtId="0" fontId="1" fillId="0" borderId="8" xfId="0" applyFont="1" applyBorder="1" applyAlignment="1">
      <alignment horizontal="center"/>
    </xf>
    <xf numFmtId="0" fontId="7" fillId="0" borderId="0" xfId="0" applyFont="1" applyAlignment="1">
      <alignment/>
    </xf>
    <xf numFmtId="0" fontId="8" fillId="0" borderId="0" xfId="0" applyFont="1" applyAlignment="1">
      <alignment/>
    </xf>
    <xf numFmtId="180" fontId="3" fillId="0" borderId="0" xfId="15" applyNumberFormat="1" applyFont="1" applyAlignment="1">
      <alignment/>
    </xf>
    <xf numFmtId="0" fontId="8" fillId="0" borderId="0" xfId="0" applyFont="1" applyAlignment="1">
      <alignment horizontal="justify" vertical="justify"/>
    </xf>
    <xf numFmtId="0" fontId="8" fillId="0" borderId="0" xfId="0" applyFont="1" applyAlignment="1">
      <alignment/>
    </xf>
    <xf numFmtId="0" fontId="3" fillId="0" borderId="0" xfId="0" applyFont="1" applyFill="1" applyAlignment="1">
      <alignment horizontal="left" vertical="top"/>
    </xf>
    <xf numFmtId="0" fontId="3" fillId="0" borderId="0" xfId="0" applyFont="1" applyFill="1" applyAlignment="1">
      <alignment/>
    </xf>
    <xf numFmtId="0" fontId="3" fillId="0" borderId="0" xfId="0" applyFont="1" applyFill="1" applyAlignment="1">
      <alignment horizontal="justify"/>
    </xf>
    <xf numFmtId="0" fontId="3" fillId="0" borderId="0" xfId="0" applyFont="1" applyFill="1" applyAlignment="1">
      <alignment wrapText="1"/>
    </xf>
    <xf numFmtId="0" fontId="8" fillId="0" borderId="0" xfId="0" applyFont="1" applyFill="1" applyAlignment="1">
      <alignment/>
    </xf>
    <xf numFmtId="0" fontId="3" fillId="0" borderId="0" xfId="0" applyFont="1" applyFill="1" applyAlignment="1">
      <alignment horizontal="justify" vertical="top"/>
    </xf>
    <xf numFmtId="0" fontId="3" fillId="0" borderId="0" xfId="0" applyFont="1" applyFill="1" applyAlignment="1">
      <alignment horizontal="right"/>
    </xf>
    <xf numFmtId="0" fontId="2" fillId="0" borderId="0" xfId="0" applyFont="1" applyFill="1" applyAlignment="1">
      <alignment horizontal="justify"/>
    </xf>
    <xf numFmtId="180" fontId="3" fillId="0" borderId="0" xfId="15" applyNumberFormat="1" applyFont="1" applyFill="1" applyAlignment="1">
      <alignment horizontal="justify"/>
    </xf>
    <xf numFmtId="180" fontId="3" fillId="0" borderId="11" xfId="15" applyNumberFormat="1" applyFont="1" applyFill="1" applyBorder="1" applyAlignment="1">
      <alignment horizontal="justify"/>
    </xf>
    <xf numFmtId="37" fontId="3" fillId="0" borderId="0" xfId="0" applyNumberFormat="1" applyFont="1" applyFill="1" applyAlignment="1">
      <alignment wrapText="1"/>
    </xf>
    <xf numFmtId="0" fontId="3" fillId="0" borderId="0" xfId="0" applyFont="1" applyFill="1" applyAlignment="1">
      <alignment horizontal="justify" vertical="center" wrapText="1"/>
    </xf>
    <xf numFmtId="0" fontId="3" fillId="0" borderId="0" xfId="0" applyFont="1" applyFill="1" applyAlignment="1">
      <alignment horizontal="justify" vertical="top" wrapText="1"/>
    </xf>
    <xf numFmtId="0" fontId="11" fillId="0" borderId="0" xfId="0" applyFont="1" applyFill="1" applyAlignment="1">
      <alignment horizontal="justify" vertical="top"/>
    </xf>
    <xf numFmtId="0" fontId="8" fillId="0" borderId="0" xfId="0" applyFont="1" applyFill="1" applyAlignment="1">
      <alignment horizontal="justify" vertical="top"/>
    </xf>
    <xf numFmtId="0" fontId="8" fillId="0" borderId="0" xfId="0" applyFont="1" applyAlignment="1">
      <alignment horizontal="justify" vertical="top"/>
    </xf>
    <xf numFmtId="0" fontId="3" fillId="0" borderId="0" xfId="0" applyNumberFormat="1" applyFont="1" applyFill="1" applyAlignment="1">
      <alignment horizontal="justify" vertical="top" wrapText="1"/>
    </xf>
    <xf numFmtId="0" fontId="3" fillId="0" borderId="0" xfId="0" applyFont="1" applyFill="1" applyAlignment="1">
      <alignment horizontal="left" wrapText="1"/>
    </xf>
    <xf numFmtId="0" fontId="12" fillId="0" borderId="0" xfId="0" applyFont="1" applyFill="1" applyAlignment="1">
      <alignment horizontal="justify" vertical="center" wrapText="1"/>
    </xf>
    <xf numFmtId="0" fontId="12" fillId="0" borderId="0" xfId="0" applyFont="1" applyFill="1" applyAlignment="1">
      <alignment horizontal="justify" vertical="top" wrapText="1"/>
    </xf>
    <xf numFmtId="0" fontId="12" fillId="0" borderId="0" xfId="0" applyFont="1" applyAlignment="1">
      <alignment/>
    </xf>
    <xf numFmtId="180" fontId="3" fillId="0" borderId="0" xfId="15" applyNumberFormat="1" applyFont="1" applyAlignment="1">
      <alignment horizontal="justify"/>
    </xf>
    <xf numFmtId="0" fontId="6" fillId="0" borderId="0" xfId="0" applyFont="1" applyAlignment="1">
      <alignment horizontal="justify"/>
    </xf>
    <xf numFmtId="180" fontId="3" fillId="0" borderId="0" xfId="15" applyNumberFormat="1" applyFont="1" applyAlignment="1">
      <alignment wrapText="1"/>
    </xf>
    <xf numFmtId="180" fontId="3" fillId="0" borderId="1" xfId="15" applyNumberFormat="1" applyFont="1" applyBorder="1" applyAlignment="1">
      <alignment wrapText="1"/>
    </xf>
    <xf numFmtId="180" fontId="3" fillId="0" borderId="2" xfId="15" applyNumberFormat="1" applyFont="1" applyBorder="1" applyAlignment="1">
      <alignment wrapText="1"/>
    </xf>
    <xf numFmtId="180" fontId="3" fillId="0" borderId="0" xfId="15" applyNumberFormat="1" applyFont="1" applyBorder="1" applyAlignment="1">
      <alignment wrapText="1"/>
    </xf>
    <xf numFmtId="180" fontId="3" fillId="0" borderId="0" xfId="15" applyNumberFormat="1" applyFont="1" applyFill="1" applyAlignment="1">
      <alignment wrapText="1"/>
    </xf>
    <xf numFmtId="180" fontId="3" fillId="0" borderId="1" xfId="15" applyNumberFormat="1" applyFont="1" applyFill="1" applyBorder="1" applyAlignment="1">
      <alignment wrapText="1"/>
    </xf>
    <xf numFmtId="0" fontId="13" fillId="0" borderId="0" xfId="0" applyFont="1" applyFill="1" applyAlignment="1">
      <alignment horizontal="justify"/>
    </xf>
    <xf numFmtId="200" fontId="1" fillId="0" borderId="0" xfId="0" applyNumberFormat="1" applyFont="1" applyAlignment="1">
      <alignment/>
    </xf>
    <xf numFmtId="0" fontId="8" fillId="0" borderId="0" xfId="0" applyFont="1" applyFill="1" applyAlignment="1">
      <alignment horizontal="justify" vertical="top" wrapText="1"/>
    </xf>
    <xf numFmtId="180" fontId="3" fillId="0" borderId="0" xfId="15" applyNumberFormat="1" applyFont="1" applyFill="1" applyAlignment="1">
      <alignment horizontal="justify" vertical="center" wrapText="1"/>
    </xf>
    <xf numFmtId="3" fontId="3" fillId="0" borderId="0" xfId="15" applyNumberFormat="1" applyFont="1" applyFill="1" applyBorder="1" applyAlignment="1">
      <alignment horizontal="right"/>
    </xf>
    <xf numFmtId="41" fontId="3" fillId="0" borderId="0" xfId="15" applyNumberFormat="1" applyFont="1" applyFill="1" applyBorder="1" applyAlignment="1">
      <alignment horizontal="right"/>
    </xf>
    <xf numFmtId="43" fontId="3" fillId="0" borderId="0" xfId="15" applyFont="1" applyAlignment="1">
      <alignment horizontal="right" wrapText="1"/>
    </xf>
    <xf numFmtId="180" fontId="3" fillId="0" borderId="11" xfId="15" applyNumberFormat="1" applyFont="1" applyBorder="1" applyAlignment="1">
      <alignment horizontal="justify"/>
    </xf>
    <xf numFmtId="0" fontId="1" fillId="0" borderId="0" xfId="0" applyFont="1" applyAlignment="1">
      <alignment horizontal="justify" vertical="top" wrapText="1"/>
    </xf>
    <xf numFmtId="37" fontId="4" fillId="0" borderId="0" xfId="0" applyNumberFormat="1" applyFont="1" applyAlignment="1">
      <alignment horizontal="center"/>
    </xf>
    <xf numFmtId="180" fontId="1" fillId="0" borderId="13" xfId="15" applyNumberFormat="1" applyFont="1" applyBorder="1" applyAlignment="1">
      <alignment horizontal="center"/>
    </xf>
    <xf numFmtId="180" fontId="1" fillId="0" borderId="3" xfId="15" applyNumberFormat="1" applyFont="1" applyBorder="1" applyAlignment="1">
      <alignment horizontal="center"/>
    </xf>
    <xf numFmtId="180" fontId="1" fillId="0" borderId="9" xfId="15" applyNumberFormat="1" applyFont="1" applyBorder="1" applyAlignment="1">
      <alignment horizontal="center" vertical="center" wrapText="1"/>
    </xf>
    <xf numFmtId="180" fontId="1" fillId="0" borderId="5" xfId="15" applyNumberFormat="1" applyFont="1" applyBorder="1" applyAlignment="1">
      <alignment horizontal="center" vertical="center" wrapText="1"/>
    </xf>
    <xf numFmtId="180" fontId="1" fillId="0" borderId="10" xfId="15" applyNumberFormat="1" applyFont="1" applyBorder="1" applyAlignment="1">
      <alignment horizontal="center" vertical="center" wrapText="1"/>
    </xf>
    <xf numFmtId="0" fontId="1" fillId="0" borderId="13" xfId="0" applyFont="1" applyBorder="1" applyAlignment="1">
      <alignment horizontal="center"/>
    </xf>
    <xf numFmtId="0" fontId="1" fillId="0" borderId="3" xfId="0" applyFont="1" applyBorder="1" applyAlignment="1">
      <alignment horizontal="center"/>
    </xf>
    <xf numFmtId="0" fontId="1" fillId="0" borderId="14" xfId="0" applyFont="1" applyBorder="1" applyAlignment="1">
      <alignment horizontal="center"/>
    </xf>
    <xf numFmtId="0" fontId="1" fillId="0" borderId="0" xfId="0" applyFont="1" applyAlignment="1">
      <alignment horizontal="justify"/>
    </xf>
    <xf numFmtId="0" fontId="3" fillId="0" borderId="0" xfId="0" applyFont="1" applyFill="1" applyAlignment="1">
      <alignment horizontal="justify" vertical="top" wrapText="1"/>
    </xf>
    <xf numFmtId="0" fontId="3" fillId="0" borderId="0" xfId="0" applyFont="1" applyFill="1" applyAlignment="1">
      <alignment horizontal="justify" vertical="center" wrapText="1"/>
    </xf>
    <xf numFmtId="0" fontId="3" fillId="0" borderId="0" xfId="0" applyFont="1" applyAlignment="1">
      <alignment horizontal="justify" vertical="center" wrapText="1"/>
    </xf>
    <xf numFmtId="0" fontId="3" fillId="0" borderId="0" xfId="0" applyNumberFormat="1" applyFont="1" applyAlignment="1">
      <alignment horizontal="justify" vertical="justify" wrapText="1"/>
    </xf>
    <xf numFmtId="0" fontId="3" fillId="0" borderId="0" xfId="0" applyNumberFormat="1" applyFont="1" applyFill="1" applyAlignment="1">
      <alignment horizontal="justify" vertical="top" wrapText="1"/>
    </xf>
    <xf numFmtId="0" fontId="2" fillId="0" borderId="0" xfId="0" applyFont="1" applyAlignment="1">
      <alignment horizontal="left" vertical="top"/>
    </xf>
    <xf numFmtId="0" fontId="3" fillId="0" borderId="0" xfId="0" applyFont="1" applyAlignment="1">
      <alignment horizontal="justify" vertical="top"/>
    </xf>
    <xf numFmtId="0" fontId="3" fillId="0" borderId="0" xfId="0" applyFont="1" applyAlignment="1" quotePrefix="1">
      <alignment horizontal="justify" vertical="top"/>
    </xf>
    <xf numFmtId="0" fontId="3" fillId="0" borderId="0" xfId="0" applyFont="1" applyAlignment="1">
      <alignment horizontal="center"/>
    </xf>
    <xf numFmtId="0" fontId="3" fillId="0" borderId="0" xfId="0" applyFont="1" applyAlignment="1">
      <alignment horizontal="justify" vertical="top" wrapText="1"/>
    </xf>
    <xf numFmtId="0" fontId="8" fillId="0" borderId="0" xfId="0" applyFont="1" applyFill="1" applyAlignment="1">
      <alignment horizontal="justify" vertical="top" wrapText="1"/>
    </xf>
    <xf numFmtId="0" fontId="3" fillId="0" borderId="0" xfId="0" applyFont="1" applyAlignment="1">
      <alignment horizontal="justify" vertical="center"/>
    </xf>
    <xf numFmtId="0" fontId="3" fillId="0" borderId="0" xfId="0" applyFont="1" applyAlignment="1">
      <alignment horizontal="justify"/>
    </xf>
    <xf numFmtId="0" fontId="3" fillId="0" borderId="0" xfId="0" applyFont="1" applyAlignment="1">
      <alignment horizontal="justify" wrapText="1"/>
    </xf>
    <xf numFmtId="0" fontId="0" fillId="0" borderId="0" xfId="0" applyAlignment="1">
      <alignment wrapText="1"/>
    </xf>
    <xf numFmtId="0" fontId="8" fillId="0" borderId="0" xfId="0" applyFont="1" applyAlignment="1">
      <alignment horizontal="justify" vertical="center" wrapText="1"/>
    </xf>
    <xf numFmtId="0" fontId="2" fillId="0" borderId="0" xfId="0" applyFont="1" applyAlignment="1">
      <alignment horizontal="left"/>
    </xf>
    <xf numFmtId="0" fontId="3" fillId="0" borderId="0" xfId="0" applyFont="1" applyFill="1" applyAlignment="1">
      <alignment horizontal="justify" vertical="top"/>
    </xf>
    <xf numFmtId="0" fontId="2" fillId="0" borderId="0" xfId="0" applyFont="1" applyAlignment="1">
      <alignment horizontal="justify" wrapText="1"/>
    </xf>
    <xf numFmtId="0" fontId="0" fillId="0" borderId="0" xfId="0" applyAlignment="1">
      <alignment horizontal="justify" wrapText="1"/>
    </xf>
    <xf numFmtId="0" fontId="3" fillId="0" borderId="0" xfId="0" applyFont="1" applyFill="1" applyAlignment="1">
      <alignment horizontal="justify" wrapText="1"/>
    </xf>
    <xf numFmtId="0" fontId="3" fillId="0" borderId="0" xfId="0" applyFont="1" applyFill="1" applyAlignment="1">
      <alignment horizontal="justify"/>
    </xf>
    <xf numFmtId="0" fontId="3" fillId="0" borderId="0" xfId="0" applyFont="1" applyAlignment="1">
      <alignment horizontal="left"/>
    </xf>
    <xf numFmtId="0" fontId="3" fillId="0" borderId="0" xfId="0" applyFont="1" applyAlignment="1">
      <alignment horizontal="left" wrapText="1"/>
    </xf>
    <xf numFmtId="0" fontId="3" fillId="0" borderId="0" xfId="0" applyFont="1" applyAlignment="1">
      <alignment horizontal="left" vertical="center" wrapText="1"/>
    </xf>
    <xf numFmtId="0" fontId="0" fillId="0" borderId="0" xfId="0"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2"/>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1"/>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1"/>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1"/>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628650</xdr:colOff>
      <xdr:row>2</xdr:row>
      <xdr:rowOff>114300</xdr:rowOff>
    </xdr:to>
    <xdr:pic>
      <xdr:nvPicPr>
        <xdr:cNvPr id="1" name="Picture 1"/>
        <xdr:cNvPicPr preferRelativeResize="1">
          <a:picLocks noChangeAspect="1"/>
        </xdr:cNvPicPr>
      </xdr:nvPicPr>
      <xdr:blipFill>
        <a:blip r:embed="rId1"/>
        <a:stretch>
          <a:fillRect/>
        </a:stretch>
      </xdr:blipFill>
      <xdr:spPr>
        <a:xfrm>
          <a:off x="28575" y="28575"/>
          <a:ext cx="84772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4:I55"/>
  <sheetViews>
    <sheetView workbookViewId="0" topLeftCell="A1">
      <selection activeCell="B19" sqref="B19"/>
    </sheetView>
  </sheetViews>
  <sheetFormatPr defaultColWidth="9.140625" defaultRowHeight="12.75"/>
  <cols>
    <col min="1" max="1" width="33.00390625" style="1" customWidth="1"/>
    <col min="2" max="2" width="4.28125" style="42" customWidth="1"/>
    <col min="3" max="3" width="13.28125" style="6" bestFit="1" customWidth="1"/>
    <col min="4" max="4" width="2.28125" style="7" customWidth="1"/>
    <col min="5" max="5" width="14.00390625" style="6" customWidth="1"/>
    <col min="6" max="6" width="2.7109375" style="7" customWidth="1"/>
    <col min="7" max="7" width="15.28125" style="6" bestFit="1" customWidth="1"/>
    <col min="8" max="8" width="2.57421875" style="7" customWidth="1"/>
    <col min="9" max="9" width="15.57421875" style="6" customWidth="1"/>
    <col min="10" max="16384" width="9.140625" style="1" customWidth="1"/>
  </cols>
  <sheetData>
    <row r="1" ht="12.75"/>
    <row r="2" ht="12.75"/>
    <row r="3" ht="12.75"/>
    <row r="4" ht="12.75">
      <c r="A4" s="1" t="s">
        <v>64</v>
      </c>
    </row>
    <row r="6" spans="1:2" ht="12.75">
      <c r="A6" s="38" t="s">
        <v>4</v>
      </c>
      <c r="B6" s="51"/>
    </row>
    <row r="7" ht="12.75">
      <c r="A7" s="1" t="s">
        <v>199</v>
      </c>
    </row>
    <row r="8" ht="12" customHeight="1"/>
    <row r="9" ht="12" customHeight="1"/>
    <row r="10" spans="3:9" ht="12" customHeight="1">
      <c r="C10" s="129" t="s">
        <v>67</v>
      </c>
      <c r="D10" s="129"/>
      <c r="E10" s="129"/>
      <c r="G10" s="129" t="s">
        <v>66</v>
      </c>
      <c r="H10" s="129"/>
      <c r="I10" s="129"/>
    </row>
    <row r="11" spans="3:9" ht="12.75">
      <c r="C11" s="12"/>
      <c r="D11" s="10"/>
      <c r="E11" s="12"/>
      <c r="F11" s="10"/>
      <c r="G11" s="12"/>
      <c r="H11" s="10"/>
      <c r="I11" s="12"/>
    </row>
    <row r="12" spans="3:9" ht="12.75">
      <c r="C12" s="69" t="s">
        <v>56</v>
      </c>
      <c r="D12" s="10"/>
      <c r="E12" s="69" t="s">
        <v>56</v>
      </c>
      <c r="F12" s="10"/>
      <c r="G12" s="69" t="s">
        <v>202</v>
      </c>
      <c r="H12" s="10"/>
      <c r="I12" s="69" t="s">
        <v>202</v>
      </c>
    </row>
    <row r="13" spans="3:9" ht="12.75">
      <c r="C13" s="69" t="s">
        <v>200</v>
      </c>
      <c r="D13" s="10"/>
      <c r="E13" s="69" t="s">
        <v>201</v>
      </c>
      <c r="F13" s="10"/>
      <c r="G13" s="69" t="s">
        <v>200</v>
      </c>
      <c r="H13" s="10"/>
      <c r="I13" s="69" t="s">
        <v>201</v>
      </c>
    </row>
    <row r="14" spans="3:9" s="42" customFormat="1" ht="12.75">
      <c r="C14" s="69" t="s">
        <v>14</v>
      </c>
      <c r="D14" s="10"/>
      <c r="E14" s="69" t="s">
        <v>14</v>
      </c>
      <c r="F14" s="10"/>
      <c r="G14" s="69" t="s">
        <v>14</v>
      </c>
      <c r="H14" s="10"/>
      <c r="I14" s="69" t="s">
        <v>14</v>
      </c>
    </row>
    <row r="15" spans="2:9" s="42" customFormat="1" ht="12.75">
      <c r="B15" s="42" t="s">
        <v>41</v>
      </c>
      <c r="C15" s="69" t="s">
        <v>138</v>
      </c>
      <c r="D15" s="10"/>
      <c r="E15" s="69" t="s">
        <v>138</v>
      </c>
      <c r="F15" s="10"/>
      <c r="G15" s="69" t="s">
        <v>138</v>
      </c>
      <c r="H15" s="10"/>
      <c r="I15" s="69" t="s">
        <v>138</v>
      </c>
    </row>
    <row r="16" ht="12.75">
      <c r="I16" s="69"/>
    </row>
    <row r="17" spans="1:9" ht="12.75">
      <c r="A17" s="1" t="s">
        <v>5</v>
      </c>
      <c r="B17" s="42">
        <v>9</v>
      </c>
      <c r="C17" s="6">
        <v>67926</v>
      </c>
      <c r="E17" s="6">
        <v>36816</v>
      </c>
      <c r="G17" s="6">
        <v>136336</v>
      </c>
      <c r="I17" s="6">
        <v>60933</v>
      </c>
    </row>
    <row r="19" spans="1:9" ht="12.75">
      <c r="A19" s="1" t="s">
        <v>68</v>
      </c>
      <c r="B19" s="42" t="s">
        <v>264</v>
      </c>
      <c r="C19" s="6">
        <v>-47182</v>
      </c>
      <c r="E19" s="6">
        <v>-28888</v>
      </c>
      <c r="G19" s="6">
        <v>-96306</v>
      </c>
      <c r="I19" s="6">
        <v>-44141</v>
      </c>
    </row>
    <row r="20" spans="3:9" ht="12.75">
      <c r="C20" s="8"/>
      <c r="E20" s="8"/>
      <c r="G20" s="8"/>
      <c r="I20" s="8"/>
    </row>
    <row r="21" spans="1:9" ht="12.75">
      <c r="A21" s="1" t="s">
        <v>70</v>
      </c>
      <c r="C21" s="6">
        <f>SUM(C17:C20)</f>
        <v>20744</v>
      </c>
      <c r="E21" s="6">
        <f>SUM(E17:E20)</f>
        <v>7928</v>
      </c>
      <c r="G21" s="6">
        <f>SUM(G17:G20)</f>
        <v>40030</v>
      </c>
      <c r="I21" s="6">
        <f>SUM(I17:I20)</f>
        <v>16792</v>
      </c>
    </row>
    <row r="22" spans="3:5" ht="12.75">
      <c r="C22" s="121"/>
      <c r="D22" s="121"/>
      <c r="E22" s="121"/>
    </row>
    <row r="23" spans="1:9" ht="12.75">
      <c r="A23" s="1" t="s">
        <v>94</v>
      </c>
      <c r="C23" s="7">
        <v>1730</v>
      </c>
      <c r="E23" s="7">
        <v>4947</v>
      </c>
      <c r="G23" s="7">
        <v>3526</v>
      </c>
      <c r="I23" s="7">
        <v>5541</v>
      </c>
    </row>
    <row r="24" spans="3:9" ht="12.75">
      <c r="C24" s="7"/>
      <c r="E24" s="7"/>
      <c r="G24" s="7"/>
      <c r="I24" s="7"/>
    </row>
    <row r="25" spans="1:9" ht="12.75">
      <c r="A25" s="1" t="s">
        <v>82</v>
      </c>
      <c r="C25" s="6">
        <v>-1753</v>
      </c>
      <c r="E25" s="6">
        <v>-1134</v>
      </c>
      <c r="G25" s="6">
        <v>-3002</v>
      </c>
      <c r="I25" s="6">
        <v>-2050</v>
      </c>
    </row>
    <row r="26" spans="3:9" ht="12.75">
      <c r="C26" s="7"/>
      <c r="E26" s="7"/>
      <c r="G26" s="7"/>
      <c r="I26" s="7"/>
    </row>
    <row r="27" spans="1:9" ht="12.75">
      <c r="A27" s="1" t="s">
        <v>95</v>
      </c>
      <c r="C27" s="7">
        <v>-975</v>
      </c>
      <c r="E27" s="7">
        <v>-844</v>
      </c>
      <c r="G27" s="7">
        <v>-3489</v>
      </c>
      <c r="I27" s="7">
        <v>-925</v>
      </c>
    </row>
    <row r="28" spans="3:9" ht="12.75">
      <c r="C28" s="7"/>
      <c r="E28" s="7"/>
      <c r="G28" s="7"/>
      <c r="I28" s="7"/>
    </row>
    <row r="29" spans="1:9" ht="12.75">
      <c r="A29" s="1" t="s">
        <v>43</v>
      </c>
      <c r="C29" s="7">
        <v>-689</v>
      </c>
      <c r="E29" s="7">
        <v>-995</v>
      </c>
      <c r="G29" s="7">
        <v>-1028</v>
      </c>
      <c r="I29" s="7">
        <v>-2063</v>
      </c>
    </row>
    <row r="30" spans="3:9" ht="12.75">
      <c r="C30" s="8"/>
      <c r="E30" s="8"/>
      <c r="G30" s="8"/>
      <c r="I30" s="8"/>
    </row>
    <row r="31" spans="1:9" ht="12.75">
      <c r="A31" s="1" t="s">
        <v>96</v>
      </c>
      <c r="B31" s="42">
        <v>9</v>
      </c>
      <c r="C31" s="6">
        <f>SUM(C21:C29)</f>
        <v>19057</v>
      </c>
      <c r="E31" s="6">
        <f>SUM(E21:E29)</f>
        <v>9902</v>
      </c>
      <c r="G31" s="6">
        <f>SUM(G21:G29)</f>
        <v>36037</v>
      </c>
      <c r="I31" s="6">
        <f>SUM(I21:I29)</f>
        <v>17295</v>
      </c>
    </row>
    <row r="33" spans="1:9" ht="12.75">
      <c r="A33" s="1" t="s">
        <v>97</v>
      </c>
      <c r="B33" s="42">
        <v>20</v>
      </c>
      <c r="C33" s="7">
        <v>628</v>
      </c>
      <c r="E33" s="7">
        <v>-1815</v>
      </c>
      <c r="G33" s="7">
        <v>-1222</v>
      </c>
      <c r="I33" s="7">
        <v>-2277</v>
      </c>
    </row>
    <row r="34" spans="3:9" ht="12.75">
      <c r="C34" s="7"/>
      <c r="E34" s="7"/>
      <c r="G34" s="7"/>
      <c r="I34" s="7"/>
    </row>
    <row r="35" spans="1:9" ht="13.5" thickBot="1">
      <c r="A35" s="1" t="s">
        <v>98</v>
      </c>
      <c r="C35" s="9">
        <f>SUM(C31:C33)</f>
        <v>19685</v>
      </c>
      <c r="E35" s="9">
        <f>SUM(E31:E33)</f>
        <v>8087</v>
      </c>
      <c r="G35" s="9">
        <f>SUM(G31:G33)</f>
        <v>34815</v>
      </c>
      <c r="I35" s="9">
        <f>SUM(I31:I33)</f>
        <v>15018</v>
      </c>
    </row>
    <row r="36" ht="13.5" thickTop="1"/>
    <row r="37" spans="1:9" ht="12.75">
      <c r="A37" s="1" t="s">
        <v>99</v>
      </c>
      <c r="C37" s="7"/>
      <c r="E37" s="7"/>
      <c r="G37" s="7"/>
      <c r="I37" s="7"/>
    </row>
    <row r="38" spans="1:9" ht="12.75">
      <c r="A38" s="1" t="s">
        <v>100</v>
      </c>
      <c r="C38" s="7">
        <f>C35</f>
        <v>19685</v>
      </c>
      <c r="E38" s="7">
        <v>8078</v>
      </c>
      <c r="G38" s="7">
        <f>G35</f>
        <v>34815</v>
      </c>
      <c r="I38" s="7">
        <v>15000</v>
      </c>
    </row>
    <row r="39" spans="1:9" ht="12.75">
      <c r="A39" s="1" t="s">
        <v>69</v>
      </c>
      <c r="C39" s="18">
        <v>0</v>
      </c>
      <c r="E39" s="7">
        <v>9</v>
      </c>
      <c r="G39" s="18">
        <v>0</v>
      </c>
      <c r="I39" s="7">
        <v>18</v>
      </c>
    </row>
    <row r="40" spans="3:9" ht="13.5" thickBot="1">
      <c r="C40" s="9">
        <f>SUM(C38:C39)</f>
        <v>19685</v>
      </c>
      <c r="E40" s="9">
        <f>SUM(E38:E39)</f>
        <v>8087</v>
      </c>
      <c r="G40" s="9">
        <f>SUM(G38:G39)</f>
        <v>34815</v>
      </c>
      <c r="I40" s="9">
        <f>SUM(I38:I39)</f>
        <v>15018</v>
      </c>
    </row>
    <row r="41" ht="13.5" thickTop="1"/>
    <row r="42" ht="12.75">
      <c r="A42" s="1" t="s">
        <v>101</v>
      </c>
    </row>
    <row r="43" ht="12.75">
      <c r="A43" s="1" t="s">
        <v>102</v>
      </c>
    </row>
    <row r="45" spans="1:9" ht="12.75">
      <c r="A45" s="4" t="s">
        <v>6</v>
      </c>
      <c r="B45" s="52">
        <v>28</v>
      </c>
      <c r="C45" s="11">
        <f>+Notes!C247</f>
        <v>5.678851363241662</v>
      </c>
      <c r="E45" s="63">
        <v>2.42</v>
      </c>
      <c r="G45" s="54">
        <f>+Notes!D247</f>
        <v>10.14881429550059</v>
      </c>
      <c r="I45" s="63">
        <v>4.49</v>
      </c>
    </row>
    <row r="47" spans="1:9" ht="13.5" thickBot="1">
      <c r="A47" s="4" t="s">
        <v>7</v>
      </c>
      <c r="B47" s="52">
        <v>28</v>
      </c>
      <c r="C47" s="77">
        <f>Notes!C260</f>
        <v>5.476330900026706</v>
      </c>
      <c r="E47" s="77" t="s">
        <v>81</v>
      </c>
      <c r="G47" s="77">
        <f>Notes!D260</f>
        <v>9.728991080011625</v>
      </c>
      <c r="I47" s="77" t="s">
        <v>81</v>
      </c>
    </row>
    <row r="48" ht="13.5" thickTop="1"/>
    <row r="51" ht="12.75">
      <c r="A51" s="1" t="s">
        <v>65</v>
      </c>
    </row>
    <row r="52" spans="1:9" ht="25.5" customHeight="1">
      <c r="A52" s="128" t="s">
        <v>146</v>
      </c>
      <c r="B52" s="128"/>
      <c r="C52" s="128"/>
      <c r="D52" s="128"/>
      <c r="E52" s="128"/>
      <c r="F52" s="128"/>
      <c r="G52" s="128"/>
      <c r="H52" s="128"/>
      <c r="I52" s="128"/>
    </row>
    <row r="55" ht="12.75">
      <c r="C55" s="1"/>
    </row>
  </sheetData>
  <sheetProtection password="CFC0" sheet="1" objects="1" scenarios="1"/>
  <mergeCells count="3">
    <mergeCell ref="A52:I52"/>
    <mergeCell ref="C10:E10"/>
    <mergeCell ref="G10:I10"/>
  </mergeCells>
  <printOptions/>
  <pageMargins left="0.6" right="0.6" top="0.5" bottom="0.5" header="0.5" footer="0.5"/>
  <pageSetup fitToHeight="1" fitToWidth="1" horizontalDpi="600" verticalDpi="600" orientation="portrait" scale="9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4:G60"/>
  <sheetViews>
    <sheetView workbookViewId="0" topLeftCell="A1">
      <selection activeCell="A14" sqref="A14"/>
    </sheetView>
  </sheetViews>
  <sheetFormatPr defaultColWidth="9.140625" defaultRowHeight="12.75"/>
  <cols>
    <col min="1" max="1" width="55.00390625" style="1" customWidth="1"/>
    <col min="2" max="2" width="4.7109375" style="42" bestFit="1" customWidth="1"/>
    <col min="3" max="3" width="12.00390625" style="13" bestFit="1" customWidth="1"/>
    <col min="4" max="4" width="1.7109375" style="1" customWidth="1"/>
    <col min="5" max="5" width="10.8515625" style="6" bestFit="1" customWidth="1"/>
    <col min="6" max="16384" width="9.140625" style="1" customWidth="1"/>
  </cols>
  <sheetData>
    <row r="1" ht="12.75"/>
    <row r="2" ht="12.75"/>
    <row r="3" ht="12.75"/>
    <row r="4" ht="12.75">
      <c r="A4" s="1" t="s">
        <v>64</v>
      </c>
    </row>
    <row r="6" ht="12.75">
      <c r="A6" s="38" t="s">
        <v>8</v>
      </c>
    </row>
    <row r="7" ht="12.75">
      <c r="A7" s="1" t="s">
        <v>203</v>
      </c>
    </row>
    <row r="9" spans="3:5" ht="12.75">
      <c r="C9" s="68" t="s">
        <v>116</v>
      </c>
      <c r="E9" s="69" t="s">
        <v>117</v>
      </c>
    </row>
    <row r="10" spans="3:5" ht="12.75">
      <c r="C10" s="68" t="s">
        <v>200</v>
      </c>
      <c r="D10" s="42"/>
      <c r="E10" s="68" t="s">
        <v>157</v>
      </c>
    </row>
    <row r="11" spans="3:5" ht="12.75">
      <c r="C11" s="68" t="s">
        <v>14</v>
      </c>
      <c r="D11" s="42"/>
      <c r="E11" s="69" t="s">
        <v>14</v>
      </c>
    </row>
    <row r="12" spans="2:5" ht="12.75">
      <c r="B12" s="42" t="s">
        <v>41</v>
      </c>
      <c r="C12" s="69" t="s">
        <v>138</v>
      </c>
      <c r="E12" s="69" t="s">
        <v>139</v>
      </c>
    </row>
    <row r="13" spans="3:5" ht="12.75">
      <c r="C13" s="68"/>
      <c r="E13" s="69" t="s">
        <v>92</v>
      </c>
    </row>
    <row r="14" spans="1:5" ht="12.75">
      <c r="A14" s="38" t="s">
        <v>104</v>
      </c>
      <c r="C14" s="68"/>
      <c r="E14" s="69"/>
    </row>
    <row r="15" ht="12.75">
      <c r="A15" s="38" t="s">
        <v>105</v>
      </c>
    </row>
    <row r="16" spans="1:5" ht="12.75">
      <c r="A16" s="1" t="s">
        <v>118</v>
      </c>
      <c r="C16" s="18">
        <v>64049</v>
      </c>
      <c r="D16" s="2"/>
      <c r="E16" s="18">
        <f>69379-4445</f>
        <v>64934</v>
      </c>
    </row>
    <row r="17" spans="1:5" ht="12.75">
      <c r="A17" s="1" t="s">
        <v>154</v>
      </c>
      <c r="B17" s="42">
        <v>2</v>
      </c>
      <c r="C17" s="18">
        <v>4508</v>
      </c>
      <c r="D17" s="2"/>
      <c r="E17" s="18">
        <v>4445</v>
      </c>
    </row>
    <row r="18" spans="1:5" ht="12.75">
      <c r="A18" s="1" t="s">
        <v>180</v>
      </c>
      <c r="C18" s="18">
        <v>5884</v>
      </c>
      <c r="E18" s="18">
        <v>5884</v>
      </c>
    </row>
    <row r="19" spans="3:5" ht="12.75">
      <c r="C19" s="78">
        <f>SUM(C16:C18)</f>
        <v>74441</v>
      </c>
      <c r="E19" s="78">
        <f>SUM(E16:E18)</f>
        <v>75263</v>
      </c>
    </row>
    <row r="20" ht="12.75">
      <c r="C20" s="18"/>
    </row>
    <row r="21" ht="12.75">
      <c r="A21" s="38" t="s">
        <v>106</v>
      </c>
    </row>
    <row r="22" spans="1:5" ht="12.75">
      <c r="A22" s="1" t="s">
        <v>9</v>
      </c>
      <c r="C22" s="13">
        <v>227078</v>
      </c>
      <c r="E22" s="13">
        <v>170588</v>
      </c>
    </row>
    <row r="23" spans="1:5" ht="12.75">
      <c r="A23" s="1" t="s">
        <v>119</v>
      </c>
      <c r="B23" s="42">
        <v>16</v>
      </c>
      <c r="C23" s="13">
        <v>12569</v>
      </c>
      <c r="E23" s="13">
        <v>6499</v>
      </c>
    </row>
    <row r="24" spans="1:5" ht="12.75">
      <c r="A24" s="1" t="s">
        <v>120</v>
      </c>
      <c r="B24" s="42">
        <v>16</v>
      </c>
      <c r="C24" s="13">
        <v>35042</v>
      </c>
      <c r="E24" s="13">
        <v>12093</v>
      </c>
    </row>
    <row r="25" spans="1:5" ht="12.75">
      <c r="A25" s="1" t="s">
        <v>121</v>
      </c>
      <c r="C25" s="13">
        <v>129</v>
      </c>
      <c r="E25" s="13">
        <v>131</v>
      </c>
    </row>
    <row r="26" spans="1:5" ht="12.75">
      <c r="A26" s="1" t="s">
        <v>85</v>
      </c>
      <c r="C26" s="13">
        <v>56120</v>
      </c>
      <c r="E26" s="13">
        <v>28143</v>
      </c>
    </row>
    <row r="27" spans="3:5" ht="12.75">
      <c r="C27" s="16">
        <f>SUM(C22:C26)</f>
        <v>330938</v>
      </c>
      <c r="E27" s="41">
        <f>SUM(E22:E26)</f>
        <v>217454</v>
      </c>
    </row>
    <row r="29" spans="1:5" ht="13.5" thickBot="1">
      <c r="A29" s="38" t="s">
        <v>107</v>
      </c>
      <c r="C29" s="17">
        <f>+C19+C27</f>
        <v>405379</v>
      </c>
      <c r="E29" s="17">
        <f>+E19+E27</f>
        <v>292717</v>
      </c>
    </row>
    <row r="30" ht="13.5" thickTop="1">
      <c r="A30" s="38"/>
    </row>
    <row r="31" ht="12.75">
      <c r="A31" s="38" t="s">
        <v>108</v>
      </c>
    </row>
    <row r="32" ht="12.75">
      <c r="A32" s="38" t="s">
        <v>109</v>
      </c>
    </row>
    <row r="33" spans="1:5" ht="12.75">
      <c r="A33" s="1" t="s">
        <v>122</v>
      </c>
      <c r="C33" s="13">
        <f>'ES'!C49</f>
        <v>69910</v>
      </c>
      <c r="E33" s="13">
        <v>67017</v>
      </c>
    </row>
    <row r="34" spans="1:5" ht="12.75">
      <c r="A34" s="1" t="s">
        <v>123</v>
      </c>
      <c r="C34" s="13">
        <f>'ES'!D49</f>
        <v>14668</v>
      </c>
      <c r="E34" s="13">
        <v>10184</v>
      </c>
    </row>
    <row r="35" spans="1:5" ht="12.75">
      <c r="A35" s="1" t="s">
        <v>124</v>
      </c>
      <c r="C35" s="13">
        <f>'ES'!E49</f>
        <v>-3230</v>
      </c>
      <c r="E35" s="13">
        <v>-2238</v>
      </c>
    </row>
    <row r="36" spans="1:5" ht="12.75">
      <c r="A36" s="1" t="s">
        <v>125</v>
      </c>
      <c r="C36" s="13">
        <f>'ES'!F49</f>
        <v>109354</v>
      </c>
      <c r="E36" s="13">
        <v>74539</v>
      </c>
    </row>
    <row r="37" spans="1:5" ht="12.75">
      <c r="A37" s="38" t="s">
        <v>110</v>
      </c>
      <c r="C37" s="16">
        <f>SUM(C33:C36)</f>
        <v>190702</v>
      </c>
      <c r="E37" s="16">
        <f>SUM(E33:E36)</f>
        <v>149502</v>
      </c>
    </row>
    <row r="38" ht="12.75">
      <c r="A38" s="38"/>
    </row>
    <row r="39" ht="12.75">
      <c r="A39" s="38" t="s">
        <v>111</v>
      </c>
    </row>
    <row r="40" spans="1:5" ht="12.75">
      <c r="A40" s="1" t="s">
        <v>128</v>
      </c>
      <c r="B40" s="42">
        <v>24</v>
      </c>
      <c r="C40" s="13">
        <v>3730</v>
      </c>
      <c r="E40" s="13">
        <v>4897</v>
      </c>
    </row>
    <row r="41" spans="1:5" ht="12.75">
      <c r="A41" s="1" t="s">
        <v>23</v>
      </c>
      <c r="C41" s="13">
        <v>8496</v>
      </c>
      <c r="E41" s="13">
        <v>10032</v>
      </c>
    </row>
    <row r="42" spans="3:5" ht="12.75">
      <c r="C42" s="16">
        <f>SUM(C40:C41)</f>
        <v>12226</v>
      </c>
      <c r="E42" s="16">
        <f>SUM(E40:E41)</f>
        <v>14929</v>
      </c>
    </row>
    <row r="43" ht="12.75">
      <c r="A43" s="38"/>
    </row>
    <row r="44" ht="12.75">
      <c r="A44" s="38" t="s">
        <v>112</v>
      </c>
    </row>
    <row r="45" spans="1:5" ht="12.75">
      <c r="A45" s="1" t="s">
        <v>128</v>
      </c>
      <c r="B45" s="42">
        <v>24</v>
      </c>
      <c r="C45" s="13">
        <v>30588</v>
      </c>
      <c r="E45" s="13">
        <v>26710</v>
      </c>
    </row>
    <row r="46" spans="1:5" ht="12.75">
      <c r="A46" s="1" t="s">
        <v>126</v>
      </c>
      <c r="C46" s="13">
        <v>5242</v>
      </c>
      <c r="E46" s="13">
        <v>3200</v>
      </c>
    </row>
    <row r="47" spans="1:5" ht="12.75">
      <c r="A47" s="1" t="s">
        <v>127</v>
      </c>
      <c r="B47" s="42">
        <v>16</v>
      </c>
      <c r="C47" s="13">
        <v>162683</v>
      </c>
      <c r="E47" s="13">
        <v>95834</v>
      </c>
    </row>
    <row r="48" spans="1:5" ht="12.75">
      <c r="A48" s="1" t="s">
        <v>129</v>
      </c>
      <c r="C48" s="13">
        <v>3938</v>
      </c>
      <c r="E48" s="13">
        <v>2542</v>
      </c>
    </row>
    <row r="49" spans="3:5" ht="12.75">
      <c r="C49" s="16">
        <f>SUM(C45:C48)</f>
        <v>202451</v>
      </c>
      <c r="E49" s="16">
        <f>SUM(E45:E48)</f>
        <v>128286</v>
      </c>
    </row>
    <row r="50" spans="3:5" ht="12.75">
      <c r="C50" s="39"/>
      <c r="E50" s="40"/>
    </row>
    <row r="51" spans="1:5" ht="12.75">
      <c r="A51" s="38" t="s">
        <v>113</v>
      </c>
      <c r="C51" s="16">
        <f>+C42+C49</f>
        <v>214677</v>
      </c>
      <c r="E51" s="16">
        <f>+E42+E49</f>
        <v>143215</v>
      </c>
    </row>
    <row r="53" spans="1:5" ht="13.5" thickBot="1">
      <c r="A53" s="38" t="s">
        <v>114</v>
      </c>
      <c r="B53" s="1"/>
      <c r="C53" s="64">
        <f>+C37+C51</f>
        <v>405379</v>
      </c>
      <c r="E53" s="64">
        <f>+E37+E51</f>
        <v>292717</v>
      </c>
    </row>
    <row r="54" spans="2:5" ht="13.5" thickTop="1">
      <c r="B54" s="1"/>
      <c r="C54" s="1"/>
      <c r="E54" s="1"/>
    </row>
    <row r="55" spans="3:5" ht="12.75">
      <c r="C55" s="1"/>
      <c r="E55" s="1"/>
    </row>
    <row r="56" spans="1:5" ht="13.5" thickBot="1">
      <c r="A56" s="1" t="s">
        <v>136</v>
      </c>
      <c r="C56" s="56">
        <f>C37/(C33/0.2)</f>
        <v>0.5455642969532256</v>
      </c>
      <c r="E56" s="56">
        <f>E37/(E33/0.2)</f>
        <v>0.44616142172881507</v>
      </c>
    </row>
    <row r="57" spans="2:7" ht="13.5" thickTop="1">
      <c r="B57" s="10"/>
      <c r="C57" s="6"/>
      <c r="D57" s="7"/>
      <c r="F57" s="7"/>
      <c r="G57" s="6"/>
    </row>
    <row r="58" spans="2:7" ht="12.75">
      <c r="B58" s="10"/>
      <c r="C58" s="6"/>
      <c r="D58" s="7"/>
      <c r="F58" s="7"/>
      <c r="G58" s="6"/>
    </row>
    <row r="59" spans="1:7" ht="12.75">
      <c r="A59" s="1" t="s">
        <v>65</v>
      </c>
      <c r="B59" s="10"/>
      <c r="C59" s="6"/>
      <c r="D59" s="7"/>
      <c r="F59" s="7"/>
      <c r="G59" s="6"/>
    </row>
    <row r="60" spans="1:7" ht="40.5" customHeight="1">
      <c r="A60" s="128" t="s">
        <v>145</v>
      </c>
      <c r="B60" s="128"/>
      <c r="C60" s="128"/>
      <c r="D60" s="128"/>
      <c r="E60" s="128"/>
      <c r="F60" s="35"/>
      <c r="G60" s="35"/>
    </row>
  </sheetData>
  <sheetProtection password="CFC0" sheet="1" objects="1" scenarios="1"/>
  <mergeCells count="1">
    <mergeCell ref="A60:E60"/>
  </mergeCells>
  <printOptions/>
  <pageMargins left="0.75" right="0.75" top="0.5" bottom="0.5" header="0.5" footer="0.5"/>
  <pageSetup fitToHeight="1" fitToWidth="1"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4:I55"/>
  <sheetViews>
    <sheetView workbookViewId="0" topLeftCell="A16">
      <selection activeCell="A32" sqref="A32"/>
    </sheetView>
  </sheetViews>
  <sheetFormatPr defaultColWidth="9.140625" defaultRowHeight="12.75"/>
  <cols>
    <col min="1" max="1" width="34.140625" style="1" customWidth="1"/>
    <col min="2" max="2" width="6.57421875" style="42" customWidth="1"/>
    <col min="3" max="3" width="9.8515625" style="13" bestFit="1" customWidth="1"/>
    <col min="4" max="4" width="9.8515625" style="18" bestFit="1" customWidth="1"/>
    <col min="5" max="5" width="9.8515625" style="1" bestFit="1" customWidth="1"/>
    <col min="6" max="6" width="10.8515625" style="6" bestFit="1" customWidth="1"/>
    <col min="7" max="7" width="9.8515625" style="2" bestFit="1" customWidth="1"/>
    <col min="8" max="8" width="9.7109375" style="13" customWidth="1"/>
    <col min="9" max="9" width="9.28125" style="1" customWidth="1"/>
    <col min="10" max="16384" width="9.140625" style="1" customWidth="1"/>
  </cols>
  <sheetData>
    <row r="1" ht="12.75"/>
    <row r="2" ht="12.75"/>
    <row r="3" ht="12.75"/>
    <row r="4" spans="1:2" ht="12.75">
      <c r="A4" s="1" t="s">
        <v>64</v>
      </c>
      <c r="B4" s="14"/>
    </row>
    <row r="6" spans="1:2" ht="12.75">
      <c r="A6" s="38" t="s">
        <v>46</v>
      </c>
      <c r="B6" s="51"/>
    </row>
    <row r="7" ht="12.75">
      <c r="A7" s="1" t="s">
        <v>199</v>
      </c>
    </row>
    <row r="10" spans="3:9" ht="12.75">
      <c r="C10" s="130" t="s">
        <v>130</v>
      </c>
      <c r="D10" s="131"/>
      <c r="E10" s="131"/>
      <c r="F10" s="131"/>
      <c r="G10" s="131"/>
      <c r="H10" s="132" t="s">
        <v>69</v>
      </c>
      <c r="I10" s="132" t="s">
        <v>110</v>
      </c>
    </row>
    <row r="11" spans="3:9" ht="12.75">
      <c r="C11" s="135" t="s">
        <v>10</v>
      </c>
      <c r="D11" s="136"/>
      <c r="E11" s="137"/>
      <c r="F11" s="72" t="s">
        <v>11</v>
      </c>
      <c r="G11" s="5"/>
      <c r="H11" s="133"/>
      <c r="I11" s="133"/>
    </row>
    <row r="12" spans="3:9" ht="12.75">
      <c r="C12" s="46" t="s">
        <v>29</v>
      </c>
      <c r="D12" s="47" t="s">
        <v>29</v>
      </c>
      <c r="E12" s="49" t="s">
        <v>42</v>
      </c>
      <c r="F12" s="50" t="s">
        <v>12</v>
      </c>
      <c r="G12" s="5" t="s">
        <v>13</v>
      </c>
      <c r="H12" s="133"/>
      <c r="I12" s="133"/>
    </row>
    <row r="13" spans="3:9" ht="12.75">
      <c r="C13" s="34" t="s">
        <v>87</v>
      </c>
      <c r="D13" s="33" t="s">
        <v>88</v>
      </c>
      <c r="E13" s="5" t="s">
        <v>89</v>
      </c>
      <c r="F13" s="37" t="s">
        <v>133</v>
      </c>
      <c r="G13" s="5"/>
      <c r="H13" s="133"/>
      <c r="I13" s="133"/>
    </row>
    <row r="14" spans="3:9" ht="12.75">
      <c r="C14" s="48"/>
      <c r="D14" s="3"/>
      <c r="E14" s="45" t="s">
        <v>90</v>
      </c>
      <c r="F14" s="53"/>
      <c r="G14" s="85"/>
      <c r="H14" s="134"/>
      <c r="I14" s="134"/>
    </row>
    <row r="15" spans="3:9" ht="12.75">
      <c r="C15" s="33" t="s">
        <v>14</v>
      </c>
      <c r="D15" s="33" t="s">
        <v>14</v>
      </c>
      <c r="E15" s="5" t="s">
        <v>14</v>
      </c>
      <c r="F15" s="10" t="s">
        <v>14</v>
      </c>
      <c r="G15" s="10" t="s">
        <v>14</v>
      </c>
      <c r="H15" s="33" t="s">
        <v>14</v>
      </c>
      <c r="I15" s="33" t="s">
        <v>14</v>
      </c>
    </row>
    <row r="16" spans="3:9" ht="12" customHeight="1">
      <c r="C16" s="14" t="s">
        <v>93</v>
      </c>
      <c r="D16" s="14" t="s">
        <v>93</v>
      </c>
      <c r="E16" s="14" t="s">
        <v>93</v>
      </c>
      <c r="F16" s="14" t="s">
        <v>93</v>
      </c>
      <c r="G16" s="14" t="s">
        <v>93</v>
      </c>
      <c r="H16" s="14" t="s">
        <v>93</v>
      </c>
      <c r="I16" s="14" t="s">
        <v>93</v>
      </c>
    </row>
    <row r="17" spans="3:8" ht="12" customHeight="1">
      <c r="C17" s="14"/>
      <c r="D17" s="14"/>
      <c r="E17" s="14"/>
      <c r="F17" s="14"/>
      <c r="H17" s="14"/>
    </row>
    <row r="18" ht="12" customHeight="1">
      <c r="A18" s="86" t="s">
        <v>204</v>
      </c>
    </row>
    <row r="19" ht="12" customHeight="1">
      <c r="A19" s="38"/>
    </row>
    <row r="20" spans="1:9" ht="12" customHeight="1">
      <c r="A20" s="38" t="s">
        <v>134</v>
      </c>
      <c r="C20" s="13">
        <v>66800</v>
      </c>
      <c r="D20" s="18">
        <v>9851</v>
      </c>
      <c r="E20" s="13">
        <v>-135</v>
      </c>
      <c r="F20" s="6">
        <v>39845</v>
      </c>
      <c r="G20" s="79">
        <f>SUM(C20:F20)</f>
        <v>116361</v>
      </c>
      <c r="H20" s="18">
        <v>13</v>
      </c>
      <c r="I20" s="80">
        <f>+G20+H20</f>
        <v>116374</v>
      </c>
    </row>
    <row r="21" spans="1:9" ht="12" customHeight="1">
      <c r="A21" s="38"/>
      <c r="E21" s="13"/>
      <c r="G21" s="79"/>
      <c r="H21" s="18"/>
      <c r="I21" s="80"/>
    </row>
    <row r="22" spans="1:9" ht="12" customHeight="1">
      <c r="A22" s="1" t="s">
        <v>115</v>
      </c>
      <c r="C22" s="13">
        <v>0</v>
      </c>
      <c r="D22" s="18">
        <v>0</v>
      </c>
      <c r="E22" s="13">
        <v>0</v>
      </c>
      <c r="F22" s="6">
        <v>3754</v>
      </c>
      <c r="G22" s="79">
        <f>SUM(C22:F22)</f>
        <v>3754</v>
      </c>
      <c r="H22" s="18">
        <v>0</v>
      </c>
      <c r="I22" s="80">
        <f>+G22+H22</f>
        <v>3754</v>
      </c>
    </row>
    <row r="23" ht="12" customHeight="1"/>
    <row r="24" spans="1:9" ht="12.75">
      <c r="A24" s="1" t="s">
        <v>98</v>
      </c>
      <c r="C24" s="18">
        <v>0</v>
      </c>
      <c r="D24" s="18">
        <v>0</v>
      </c>
      <c r="E24" s="18">
        <v>0</v>
      </c>
      <c r="F24" s="6">
        <v>15000</v>
      </c>
      <c r="G24" s="79">
        <f>SUM(C24:F24)</f>
        <v>15000</v>
      </c>
      <c r="H24" s="18">
        <v>18</v>
      </c>
      <c r="I24" s="80">
        <f>+G24+H24</f>
        <v>15018</v>
      </c>
    </row>
    <row r="25" ht="12" customHeight="1"/>
    <row r="26" spans="1:8" ht="12.75">
      <c r="A26" s="43" t="s">
        <v>131</v>
      </c>
      <c r="H26" s="18"/>
    </row>
    <row r="27" spans="1:9" ht="12.75">
      <c r="A27" s="1" t="s">
        <v>132</v>
      </c>
      <c r="C27" s="18">
        <v>0</v>
      </c>
      <c r="D27" s="18">
        <v>0</v>
      </c>
      <c r="E27" s="44">
        <v>-617</v>
      </c>
      <c r="F27" s="18">
        <v>0</v>
      </c>
      <c r="G27" s="79">
        <f>SUM(C27:F27)</f>
        <v>-617</v>
      </c>
      <c r="H27" s="18">
        <v>0</v>
      </c>
      <c r="I27" s="80">
        <f>+G27+H27</f>
        <v>-617</v>
      </c>
    </row>
    <row r="28" spans="3:9" ht="12.75">
      <c r="C28" s="18"/>
      <c r="E28" s="44"/>
      <c r="F28" s="18"/>
      <c r="G28" s="79"/>
      <c r="H28" s="18"/>
      <c r="I28" s="80"/>
    </row>
    <row r="29" spans="1:9" ht="12.75">
      <c r="A29" s="1" t="s">
        <v>208</v>
      </c>
      <c r="C29" s="18"/>
      <c r="E29" s="44"/>
      <c r="F29" s="18"/>
      <c r="G29" s="79"/>
      <c r="H29" s="18"/>
      <c r="I29" s="80"/>
    </row>
    <row r="30" spans="1:9" ht="12.75">
      <c r="A30" s="1" t="s">
        <v>209</v>
      </c>
      <c r="C30" s="18">
        <v>0</v>
      </c>
      <c r="D30" s="18">
        <v>0</v>
      </c>
      <c r="E30" s="44">
        <v>0</v>
      </c>
      <c r="F30" s="18">
        <v>-3279</v>
      </c>
      <c r="G30" s="79">
        <f>SUM(C30:F30)</f>
        <v>-3279</v>
      </c>
      <c r="H30" s="18">
        <v>0</v>
      </c>
      <c r="I30" s="80">
        <f>+G30+H30</f>
        <v>-3279</v>
      </c>
    </row>
    <row r="31" spans="3:8" ht="12.75">
      <c r="C31" s="33"/>
      <c r="D31" s="33"/>
      <c r="E31" s="44"/>
      <c r="F31" s="33"/>
      <c r="H31" s="18"/>
    </row>
    <row r="32" spans="1:9" ht="13.5" thickBot="1">
      <c r="A32" s="38" t="s">
        <v>205</v>
      </c>
      <c r="C32" s="9">
        <f aca="true" t="shared" si="0" ref="C32:I32">SUM(C20:C31)</f>
        <v>66800</v>
      </c>
      <c r="D32" s="9">
        <f t="shared" si="0"/>
        <v>9851</v>
      </c>
      <c r="E32" s="9">
        <f t="shared" si="0"/>
        <v>-752</v>
      </c>
      <c r="F32" s="9">
        <f t="shared" si="0"/>
        <v>55320</v>
      </c>
      <c r="G32" s="9">
        <f t="shared" si="0"/>
        <v>131219</v>
      </c>
      <c r="H32" s="9">
        <f t="shared" si="0"/>
        <v>31</v>
      </c>
      <c r="I32" s="9">
        <f t="shared" si="0"/>
        <v>131250</v>
      </c>
    </row>
    <row r="33" ht="13.5" thickTop="1"/>
    <row r="35" spans="1:8" ht="12" customHeight="1">
      <c r="A35" s="86" t="s">
        <v>206</v>
      </c>
      <c r="C35" s="14"/>
      <c r="D35" s="14"/>
      <c r="E35" s="14"/>
      <c r="F35" s="14"/>
      <c r="H35" s="14"/>
    </row>
    <row r="36" spans="1:8" ht="12" customHeight="1">
      <c r="A36" s="38"/>
      <c r="C36" s="14"/>
      <c r="D36" s="14"/>
      <c r="E36" s="14"/>
      <c r="F36" s="14"/>
      <c r="H36" s="14"/>
    </row>
    <row r="37" spans="1:9" ht="12" customHeight="1">
      <c r="A37" s="38" t="s">
        <v>147</v>
      </c>
      <c r="C37" s="13">
        <v>67017</v>
      </c>
      <c r="D37" s="18">
        <v>10184</v>
      </c>
      <c r="E37" s="6">
        <v>-2238</v>
      </c>
      <c r="F37" s="6">
        <v>74539</v>
      </c>
      <c r="G37" s="79">
        <f>SUM(C37:F37)</f>
        <v>149502</v>
      </c>
      <c r="H37" s="13">
        <v>0</v>
      </c>
      <c r="I37" s="80">
        <f>+G37+H37</f>
        <v>149502</v>
      </c>
    </row>
    <row r="38" ht="12" customHeight="1"/>
    <row r="39" ht="12" customHeight="1">
      <c r="A39" s="1" t="s">
        <v>176</v>
      </c>
    </row>
    <row r="40" spans="1:9" ht="12" customHeight="1">
      <c r="A40" s="1" t="s">
        <v>177</v>
      </c>
      <c r="C40" s="13">
        <v>2893</v>
      </c>
      <c r="D40" s="18">
        <v>4485</v>
      </c>
      <c r="E40" s="13">
        <v>0</v>
      </c>
      <c r="F40" s="13">
        <v>0</v>
      </c>
      <c r="G40" s="79">
        <f>SUM(C40:F40)</f>
        <v>7378</v>
      </c>
      <c r="H40" s="18">
        <v>0</v>
      </c>
      <c r="I40" s="80">
        <f>+G40+H40</f>
        <v>7378</v>
      </c>
    </row>
    <row r="41" ht="12" customHeight="1"/>
    <row r="42" spans="1:9" ht="12" customHeight="1">
      <c r="A42" s="1" t="s">
        <v>238</v>
      </c>
      <c r="C42" s="13">
        <v>0</v>
      </c>
      <c r="D42" s="18">
        <v>-1</v>
      </c>
      <c r="E42" s="13">
        <v>0</v>
      </c>
      <c r="F42" s="13">
        <v>0</v>
      </c>
      <c r="G42" s="79">
        <f>SUM(C42:F42)</f>
        <v>-1</v>
      </c>
      <c r="H42" s="13">
        <v>0</v>
      </c>
      <c r="I42" s="80">
        <f>+G42+H42</f>
        <v>-1</v>
      </c>
    </row>
    <row r="43" spans="5:9" ht="12" customHeight="1">
      <c r="E43" s="13"/>
      <c r="F43" s="13"/>
      <c r="G43" s="18"/>
      <c r="I43" s="13"/>
    </row>
    <row r="44" spans="1:9" ht="12.75">
      <c r="A44" s="1" t="s">
        <v>98</v>
      </c>
      <c r="C44" s="18">
        <v>0</v>
      </c>
      <c r="D44" s="18">
        <v>0</v>
      </c>
      <c r="E44" s="18">
        <v>0</v>
      </c>
      <c r="F44" s="6">
        <f>'IS'!G38</f>
        <v>34815</v>
      </c>
      <c r="G44" s="79">
        <f>SUM(C44:F44)</f>
        <v>34815</v>
      </c>
      <c r="H44" s="18">
        <f>'IS'!G39</f>
        <v>0</v>
      </c>
      <c r="I44" s="80">
        <f>+G44+H44</f>
        <v>34815</v>
      </c>
    </row>
    <row r="45" ht="12" customHeight="1"/>
    <row r="46" spans="1:8" ht="12.75">
      <c r="A46" s="43" t="s">
        <v>131</v>
      </c>
      <c r="H46" s="18"/>
    </row>
    <row r="47" spans="1:9" ht="12.75">
      <c r="A47" s="1" t="s">
        <v>132</v>
      </c>
      <c r="C47" s="18">
        <v>0</v>
      </c>
      <c r="D47" s="18">
        <v>0</v>
      </c>
      <c r="E47" s="44">
        <v>-992</v>
      </c>
      <c r="F47" s="18">
        <v>0</v>
      </c>
      <c r="G47" s="79">
        <f>SUM(C47:F47)</f>
        <v>-992</v>
      </c>
      <c r="H47" s="18">
        <v>0</v>
      </c>
      <c r="I47" s="80">
        <f>+G47+H47</f>
        <v>-992</v>
      </c>
    </row>
    <row r="48" spans="3:9" ht="12.75">
      <c r="C48" s="18"/>
      <c r="E48" s="44"/>
      <c r="F48" s="18"/>
      <c r="G48" s="79"/>
      <c r="H48" s="18"/>
      <c r="I48" s="80"/>
    </row>
    <row r="49" spans="1:9" ht="13.5" thickBot="1">
      <c r="A49" s="38" t="s">
        <v>207</v>
      </c>
      <c r="C49" s="9">
        <f aca="true" t="shared" si="1" ref="C49:I49">SUM(C35:C48)</f>
        <v>69910</v>
      </c>
      <c r="D49" s="9">
        <f t="shared" si="1"/>
        <v>14668</v>
      </c>
      <c r="E49" s="9">
        <f t="shared" si="1"/>
        <v>-3230</v>
      </c>
      <c r="F49" s="9">
        <f t="shared" si="1"/>
        <v>109354</v>
      </c>
      <c r="G49" s="9">
        <f t="shared" si="1"/>
        <v>190702</v>
      </c>
      <c r="H49" s="17">
        <f t="shared" si="1"/>
        <v>0</v>
      </c>
      <c r="I49" s="9">
        <f t="shared" si="1"/>
        <v>190702</v>
      </c>
    </row>
    <row r="50" ht="13.5" thickTop="1"/>
    <row r="54" spans="1:4" ht="12.75">
      <c r="A54" s="1" t="s">
        <v>65</v>
      </c>
      <c r="C54" s="1"/>
      <c r="D54" s="1"/>
    </row>
    <row r="55" spans="1:9" ht="27.75" customHeight="1">
      <c r="A55" s="128" t="s">
        <v>182</v>
      </c>
      <c r="B55" s="128"/>
      <c r="C55" s="128"/>
      <c r="D55" s="128"/>
      <c r="E55" s="128"/>
      <c r="F55" s="128"/>
      <c r="G55" s="128"/>
      <c r="H55" s="128"/>
      <c r="I55" s="128"/>
    </row>
  </sheetData>
  <sheetProtection password="CFC0" sheet="1" objects="1" scenarios="1"/>
  <mergeCells count="5">
    <mergeCell ref="A55:I55"/>
    <mergeCell ref="C10:G10"/>
    <mergeCell ref="H10:H14"/>
    <mergeCell ref="I10:I14"/>
    <mergeCell ref="C11:E11"/>
  </mergeCells>
  <printOptions/>
  <pageMargins left="0.49" right="0.38" top="0.5" bottom="0.5" header="0.5" footer="0.5"/>
  <pageSetup fitToHeight="1" fitToWidth="1" horizontalDpi="600" verticalDpi="600" orientation="portrait" paperSize="9" scale="8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4:H40"/>
  <sheetViews>
    <sheetView workbookViewId="0" topLeftCell="A1">
      <selection activeCell="A20" sqref="A20"/>
    </sheetView>
  </sheetViews>
  <sheetFormatPr defaultColWidth="9.140625" defaultRowHeight="12.75"/>
  <cols>
    <col min="1" max="1" width="61.421875" style="1" bestFit="1" customWidth="1"/>
    <col min="2" max="2" width="3.57421875" style="1" customWidth="1"/>
    <col min="3" max="3" width="11.57421875" style="13" bestFit="1" customWidth="1"/>
    <col min="4" max="4" width="12.7109375" style="1" bestFit="1" customWidth="1"/>
    <col min="5" max="16384" width="9.140625" style="1" customWidth="1"/>
  </cols>
  <sheetData>
    <row r="1" ht="12.75"/>
    <row r="2" ht="12.75"/>
    <row r="3" ht="12.75"/>
    <row r="4" ht="12.75">
      <c r="A4" s="1" t="s">
        <v>64</v>
      </c>
    </row>
    <row r="5" ht="12.75">
      <c r="A5" s="13"/>
    </row>
    <row r="6" ht="12.75">
      <c r="A6" s="38" t="s">
        <v>75</v>
      </c>
    </row>
    <row r="7" ht="12.75">
      <c r="A7" s="1" t="s">
        <v>199</v>
      </c>
    </row>
    <row r="9" spans="3:4" ht="12.75">
      <c r="C9" s="14"/>
      <c r="D9" s="42"/>
    </row>
    <row r="10" spans="3:4" ht="12.75">
      <c r="C10" s="70" t="s">
        <v>200</v>
      </c>
      <c r="D10" s="70" t="s">
        <v>201</v>
      </c>
    </row>
    <row r="11" spans="3:4" ht="12.75">
      <c r="C11" s="68" t="s">
        <v>14</v>
      </c>
      <c r="D11" s="68" t="s">
        <v>14</v>
      </c>
    </row>
    <row r="12" spans="3:4" ht="12.75">
      <c r="C12" s="69" t="s">
        <v>138</v>
      </c>
      <c r="D12" s="69" t="s">
        <v>138</v>
      </c>
    </row>
    <row r="13" spans="3:4" ht="12.75">
      <c r="C13" s="12"/>
      <c r="D13" s="12"/>
    </row>
    <row r="14" spans="1:4" ht="12.75">
      <c r="A14" s="1" t="s">
        <v>198</v>
      </c>
      <c r="C14" s="13">
        <v>21644</v>
      </c>
      <c r="D14" s="13">
        <v>-13456</v>
      </c>
    </row>
    <row r="15" ht="12.75">
      <c r="D15" s="13"/>
    </row>
    <row r="16" spans="1:4" ht="12.75">
      <c r="A16" s="1" t="s">
        <v>223</v>
      </c>
      <c r="C16" s="13">
        <v>-2505</v>
      </c>
      <c r="D16" s="13">
        <v>17634</v>
      </c>
    </row>
    <row r="17" ht="12.75">
      <c r="D17" s="13"/>
    </row>
    <row r="18" spans="1:4" ht="12.75">
      <c r="A18" s="1" t="s">
        <v>224</v>
      </c>
      <c r="C18" s="13">
        <v>9350</v>
      </c>
      <c r="D18" s="13">
        <v>-925</v>
      </c>
    </row>
    <row r="19" spans="3:4" ht="12.75">
      <c r="C19" s="15"/>
      <c r="D19" s="15"/>
    </row>
    <row r="20" spans="1:4" ht="12.75">
      <c r="A20" s="1" t="s">
        <v>225</v>
      </c>
      <c r="C20" s="13">
        <f>SUM(C14:C19)</f>
        <v>28489</v>
      </c>
      <c r="D20" s="13">
        <f>SUM(D14:D19)</f>
        <v>3253</v>
      </c>
    </row>
    <row r="21" ht="12.75">
      <c r="D21" s="13"/>
    </row>
    <row r="22" spans="1:4" ht="12.75">
      <c r="A22" s="1" t="s">
        <v>77</v>
      </c>
      <c r="C22" s="13">
        <v>-512</v>
      </c>
      <c r="D22" s="13">
        <v>-129</v>
      </c>
    </row>
    <row r="23" ht="12.75">
      <c r="D23" s="13"/>
    </row>
    <row r="24" spans="1:4" ht="12.75">
      <c r="A24" s="1" t="s">
        <v>59</v>
      </c>
      <c r="C24" s="13">
        <v>28143</v>
      </c>
      <c r="D24" s="13">
        <v>7484</v>
      </c>
    </row>
    <row r="25" ht="12.75">
      <c r="D25" s="13"/>
    </row>
    <row r="26" spans="1:4" ht="13.5" thickBot="1">
      <c r="A26" s="1" t="s">
        <v>83</v>
      </c>
      <c r="C26" s="17">
        <f>SUM(C20:C24)</f>
        <v>56120</v>
      </c>
      <c r="D26" s="17">
        <f>SUM(D20:D24)</f>
        <v>10608</v>
      </c>
    </row>
    <row r="27" ht="13.5" thickTop="1"/>
    <row r="29" ht="12.75">
      <c r="A29" s="1" t="s">
        <v>61</v>
      </c>
    </row>
    <row r="31" spans="1:4" ht="12.75">
      <c r="A31" s="1" t="s">
        <v>84</v>
      </c>
      <c r="C31" s="13">
        <v>30100</v>
      </c>
      <c r="D31" s="13">
        <v>100</v>
      </c>
    </row>
    <row r="32" spans="1:4" ht="12.75">
      <c r="A32" s="1" t="s">
        <v>85</v>
      </c>
      <c r="C32" s="15">
        <v>26020</v>
      </c>
      <c r="D32" s="15">
        <v>10596</v>
      </c>
    </row>
    <row r="33" spans="3:4" ht="12.75">
      <c r="C33" s="18">
        <f>SUM(C31:C32)</f>
        <v>56120</v>
      </c>
      <c r="D33" s="18">
        <f>SUM(D31:D32)</f>
        <v>10696</v>
      </c>
    </row>
    <row r="34" spans="1:4" ht="12.75">
      <c r="A34" s="1" t="s">
        <v>53</v>
      </c>
      <c r="C34" s="18">
        <v>0</v>
      </c>
      <c r="D34" s="18">
        <v>-88</v>
      </c>
    </row>
    <row r="35" spans="1:4" ht="13.5" thickBot="1">
      <c r="A35" s="1" t="s">
        <v>86</v>
      </c>
      <c r="C35" s="17">
        <f>SUM(C33:C34)</f>
        <v>56120</v>
      </c>
      <c r="D35" s="17">
        <f>SUM(D33:D34)</f>
        <v>10608</v>
      </c>
    </row>
    <row r="36" ht="13.5" thickTop="1">
      <c r="C36" s="18"/>
    </row>
    <row r="37" ht="12.75">
      <c r="C37" s="18"/>
    </row>
    <row r="38" ht="12.75">
      <c r="C38" s="18"/>
    </row>
    <row r="39" ht="12.75">
      <c r="A39" s="1" t="s">
        <v>65</v>
      </c>
    </row>
    <row r="40" spans="1:8" ht="38.25" customHeight="1">
      <c r="A40" s="138" t="s">
        <v>148</v>
      </c>
      <c r="B40" s="138"/>
      <c r="C40" s="138"/>
      <c r="D40" s="138"/>
      <c r="E40" s="35"/>
      <c r="F40" s="35"/>
      <c r="G40" s="35"/>
      <c r="H40" s="35"/>
    </row>
  </sheetData>
  <sheetProtection password="CFC0" sheet="1" objects="1" scenarios="1"/>
  <mergeCells count="1">
    <mergeCell ref="A40:D40"/>
  </mergeCells>
  <printOptions/>
  <pageMargins left="0.75" right="0.75" top="0.5" bottom="0.5" header="0.5" footer="0.5"/>
  <pageSetup fitToHeight="1" fitToWidth="1"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F266"/>
  <sheetViews>
    <sheetView tabSelected="1" zoomScale="88" zoomScaleNormal="88" workbookViewId="0" topLeftCell="A163">
      <selection activeCell="B165" sqref="B165"/>
    </sheetView>
  </sheetViews>
  <sheetFormatPr defaultColWidth="9.140625" defaultRowHeight="12.75"/>
  <cols>
    <col min="1" max="1" width="3.7109375" style="21" customWidth="1"/>
    <col min="2" max="2" width="60.28125" style="20" customWidth="1"/>
    <col min="3" max="3" width="16.421875" style="20" customWidth="1"/>
    <col min="4" max="4" width="16.8515625" style="20" customWidth="1"/>
    <col min="5" max="5" width="12.8515625" style="20" bestFit="1" customWidth="1"/>
    <col min="6" max="6" width="15.57421875" style="20" bestFit="1" customWidth="1"/>
    <col min="7" max="16384" width="9.140625" style="87" customWidth="1"/>
  </cols>
  <sheetData>
    <row r="1" ht="15.75">
      <c r="A1" s="19"/>
    </row>
    <row r="2" ht="15.75"/>
    <row r="3" ht="15.75"/>
    <row r="4" ht="15.75">
      <c r="A4" s="62" t="s">
        <v>64</v>
      </c>
    </row>
    <row r="5" ht="15.75">
      <c r="A5" s="88"/>
    </row>
    <row r="6" spans="1:5" ht="15.75">
      <c r="A6" s="19" t="s">
        <v>38</v>
      </c>
      <c r="D6" s="21"/>
      <c r="E6" s="22"/>
    </row>
    <row r="7" ht="15.75">
      <c r="A7" s="62" t="s">
        <v>210</v>
      </c>
    </row>
    <row r="9" spans="1:6" ht="15.75">
      <c r="A9" s="81">
        <v>1</v>
      </c>
      <c r="B9" s="22" t="s">
        <v>15</v>
      </c>
      <c r="C9" s="36"/>
      <c r="D9" s="36"/>
      <c r="E9" s="36"/>
      <c r="F9" s="24"/>
    </row>
    <row r="10" spans="1:6" ht="45.75" customHeight="1">
      <c r="A10" s="81"/>
      <c r="B10" s="141" t="s">
        <v>231</v>
      </c>
      <c r="C10" s="154"/>
      <c r="D10" s="154"/>
      <c r="E10" s="154"/>
      <c r="F10" s="24"/>
    </row>
    <row r="11" spans="1:6" ht="15.75">
      <c r="A11" s="81"/>
      <c r="B11" s="22"/>
      <c r="C11" s="36"/>
      <c r="D11" s="36"/>
      <c r="E11" s="36"/>
      <c r="F11" s="24"/>
    </row>
    <row r="12" spans="1:5" ht="61.5" customHeight="1">
      <c r="A12" s="81"/>
      <c r="B12" s="141" t="s">
        <v>221</v>
      </c>
      <c r="C12" s="141"/>
      <c r="D12" s="141"/>
      <c r="E12" s="141"/>
    </row>
    <row r="13" spans="1:5" ht="15.75">
      <c r="A13" s="81"/>
      <c r="B13" s="25"/>
      <c r="C13" s="25"/>
      <c r="D13" s="25"/>
      <c r="E13" s="25"/>
    </row>
    <row r="14" spans="1:5" ht="15.75">
      <c r="A14" s="81">
        <v>2</v>
      </c>
      <c r="B14" s="157" t="s">
        <v>193</v>
      </c>
      <c r="C14" s="158"/>
      <c r="D14" s="158"/>
      <c r="E14" s="158"/>
    </row>
    <row r="15" spans="1:5" ht="46.5" customHeight="1">
      <c r="A15" s="81"/>
      <c r="B15" s="141" t="s">
        <v>181</v>
      </c>
      <c r="C15" s="141"/>
      <c r="D15" s="141"/>
      <c r="E15" s="141"/>
    </row>
    <row r="16" spans="1:5" ht="15.75">
      <c r="A16" s="81"/>
      <c r="B16" s="25"/>
      <c r="C16" s="25"/>
      <c r="D16" s="25"/>
      <c r="E16" s="25"/>
    </row>
    <row r="17" spans="1:6" s="95" customFormat="1" ht="15.75">
      <c r="A17" s="91"/>
      <c r="B17" s="92" t="s">
        <v>149</v>
      </c>
      <c r="C17" s="93"/>
      <c r="D17" s="93"/>
      <c r="E17" s="93"/>
      <c r="F17" s="94"/>
    </row>
    <row r="18" spans="1:6" s="95" customFormat="1" ht="15.75">
      <c r="A18" s="91"/>
      <c r="B18" s="92" t="s">
        <v>150</v>
      </c>
      <c r="C18" s="93"/>
      <c r="D18" s="93"/>
      <c r="E18" s="93"/>
      <c r="F18" s="94"/>
    </row>
    <row r="19" spans="1:6" s="95" customFormat="1" ht="15.75">
      <c r="A19" s="91"/>
      <c r="B19" s="93"/>
      <c r="C19" s="93"/>
      <c r="D19" s="93"/>
      <c r="E19" s="93"/>
      <c r="F19" s="94"/>
    </row>
    <row r="20" spans="1:6" s="95" customFormat="1" ht="30.75" customHeight="1">
      <c r="A20" s="91"/>
      <c r="B20" s="156" t="s">
        <v>155</v>
      </c>
      <c r="C20" s="156"/>
      <c r="D20" s="156"/>
      <c r="E20" s="156"/>
      <c r="F20" s="94"/>
    </row>
    <row r="21" spans="1:6" s="95" customFormat="1" ht="15.75">
      <c r="A21" s="91"/>
      <c r="B21" s="96"/>
      <c r="C21" s="96"/>
      <c r="D21" s="96"/>
      <c r="E21" s="96"/>
      <c r="F21" s="94"/>
    </row>
    <row r="22" spans="1:6" s="95" customFormat="1" ht="15.75">
      <c r="A22" s="91"/>
      <c r="B22" s="120" t="s">
        <v>156</v>
      </c>
      <c r="C22" s="93"/>
      <c r="D22" s="93"/>
      <c r="E22" s="93"/>
      <c r="F22" s="94"/>
    </row>
    <row r="23" spans="1:6" s="95" customFormat="1" ht="125.25" customHeight="1">
      <c r="A23" s="91"/>
      <c r="B23" s="156" t="s">
        <v>194</v>
      </c>
      <c r="C23" s="156"/>
      <c r="D23" s="156"/>
      <c r="E23" s="156"/>
      <c r="F23" s="94"/>
    </row>
    <row r="24" spans="1:6" s="95" customFormat="1" ht="15.75">
      <c r="A24" s="91"/>
      <c r="B24" s="93"/>
      <c r="C24" s="93"/>
      <c r="D24" s="93"/>
      <c r="E24" s="93"/>
      <c r="F24" s="94"/>
    </row>
    <row r="25" spans="1:6" s="95" customFormat="1" ht="78.75" customHeight="1">
      <c r="A25" s="91"/>
      <c r="B25" s="139" t="s">
        <v>232</v>
      </c>
      <c r="C25" s="139"/>
      <c r="D25" s="139"/>
      <c r="E25" s="139"/>
      <c r="F25" s="94"/>
    </row>
    <row r="26" spans="1:6" s="95" customFormat="1" ht="15.75">
      <c r="A26" s="91"/>
      <c r="B26" s="93"/>
      <c r="C26" s="93"/>
      <c r="D26" s="93"/>
      <c r="E26" s="93"/>
      <c r="F26" s="94"/>
    </row>
    <row r="27" spans="1:6" s="95" customFormat="1" ht="15.75">
      <c r="A27" s="91" t="s">
        <v>168</v>
      </c>
      <c r="B27" s="159" t="s">
        <v>211</v>
      </c>
      <c r="C27" s="159"/>
      <c r="D27" s="93"/>
      <c r="F27" s="94"/>
    </row>
    <row r="28" spans="1:6" s="95" customFormat="1" ht="15.75">
      <c r="A28" s="91"/>
      <c r="B28" s="93"/>
      <c r="C28" s="93"/>
      <c r="D28" s="97" t="s">
        <v>171</v>
      </c>
      <c r="F28" s="94"/>
    </row>
    <row r="29" spans="1:6" s="95" customFormat="1" ht="15.75">
      <c r="A29" s="91"/>
      <c r="B29" s="93"/>
      <c r="C29" s="93"/>
      <c r="D29" s="97" t="s">
        <v>172</v>
      </c>
      <c r="F29" s="94"/>
    </row>
    <row r="30" spans="1:6" s="95" customFormat="1" ht="15.75">
      <c r="A30" s="91"/>
      <c r="B30" s="93" t="s">
        <v>173</v>
      </c>
      <c r="C30" s="93"/>
      <c r="D30" s="97" t="s">
        <v>14</v>
      </c>
      <c r="F30" s="94"/>
    </row>
    <row r="31" spans="1:6" s="95" customFormat="1" ht="15.75">
      <c r="A31" s="91"/>
      <c r="B31" s="93"/>
      <c r="C31" s="93"/>
      <c r="D31" s="97"/>
      <c r="F31" s="94"/>
    </row>
    <row r="32" spans="1:6" s="95" customFormat="1" ht="15.75">
      <c r="A32" s="91"/>
      <c r="B32" s="93" t="s">
        <v>170</v>
      </c>
      <c r="C32" s="93"/>
      <c r="D32" s="99">
        <v>32</v>
      </c>
      <c r="F32" s="94"/>
    </row>
    <row r="33" spans="1:6" s="95" customFormat="1" ht="16.5" thickBot="1">
      <c r="A33" s="91"/>
      <c r="B33" s="93" t="s">
        <v>98</v>
      </c>
      <c r="C33" s="93"/>
      <c r="D33" s="100">
        <v>-32</v>
      </c>
      <c r="F33" s="94"/>
    </row>
    <row r="34" spans="1:6" s="95" customFormat="1" ht="16.5" thickTop="1">
      <c r="A34" s="91"/>
      <c r="B34" s="93"/>
      <c r="C34" s="93"/>
      <c r="D34" s="93"/>
      <c r="F34" s="94"/>
    </row>
    <row r="35" spans="1:6" s="95" customFormat="1" ht="15.75">
      <c r="A35" s="91" t="s">
        <v>169</v>
      </c>
      <c r="B35" s="139" t="s">
        <v>195</v>
      </c>
      <c r="C35" s="139"/>
      <c r="D35" s="139"/>
      <c r="E35" s="139"/>
      <c r="F35" s="94"/>
    </row>
    <row r="36" spans="1:6" s="95" customFormat="1" ht="15.75">
      <c r="A36" s="91"/>
      <c r="B36" s="93"/>
      <c r="C36" s="93"/>
      <c r="D36" s="93"/>
      <c r="E36" s="93"/>
      <c r="F36" s="94"/>
    </row>
    <row r="37" spans="1:6" s="95" customFormat="1" ht="15.75">
      <c r="A37" s="91"/>
      <c r="B37" s="160" t="s">
        <v>158</v>
      </c>
      <c r="C37" s="160"/>
      <c r="D37" s="160"/>
      <c r="E37" s="160"/>
      <c r="F37" s="94"/>
    </row>
    <row r="38" spans="1:6" s="95" customFormat="1" ht="15.75">
      <c r="A38" s="91"/>
      <c r="B38" s="93"/>
      <c r="C38" s="93"/>
      <c r="D38" s="93"/>
      <c r="E38" s="93"/>
      <c r="F38" s="94"/>
    </row>
    <row r="39" spans="1:6" s="95" customFormat="1" ht="15.75">
      <c r="A39" s="91"/>
      <c r="B39" s="98"/>
      <c r="C39" s="97" t="s">
        <v>159</v>
      </c>
      <c r="D39" s="97" t="s">
        <v>160</v>
      </c>
      <c r="E39" s="97" t="s">
        <v>161</v>
      </c>
      <c r="F39" s="94"/>
    </row>
    <row r="40" spans="1:6" s="95" customFormat="1" ht="15.75">
      <c r="A40" s="91"/>
      <c r="B40" s="93" t="s">
        <v>173</v>
      </c>
      <c r="C40" s="97" t="s">
        <v>14</v>
      </c>
      <c r="D40" s="97" t="s">
        <v>14</v>
      </c>
      <c r="E40" s="97" t="s">
        <v>14</v>
      </c>
      <c r="F40" s="94"/>
    </row>
    <row r="41" spans="1:6" s="95" customFormat="1" ht="15.75">
      <c r="A41" s="91"/>
      <c r="B41" s="93"/>
      <c r="C41" s="93"/>
      <c r="D41" s="93"/>
      <c r="E41" s="93"/>
      <c r="F41" s="94"/>
    </row>
    <row r="42" spans="1:6" s="95" customFormat="1" ht="15.75">
      <c r="A42" s="91"/>
      <c r="B42" s="93" t="s">
        <v>162</v>
      </c>
      <c r="C42" s="93"/>
      <c r="D42" s="93"/>
      <c r="E42" s="93"/>
      <c r="F42" s="94"/>
    </row>
    <row r="43" spans="1:6" s="95" customFormat="1" ht="15.75">
      <c r="A43" s="91"/>
      <c r="B43" s="93" t="s">
        <v>118</v>
      </c>
      <c r="C43" s="99">
        <v>69379</v>
      </c>
      <c r="D43" s="99">
        <v>-4445</v>
      </c>
      <c r="E43" s="99">
        <f>SUM(C43:D43)</f>
        <v>64934</v>
      </c>
      <c r="F43" s="94"/>
    </row>
    <row r="44" spans="1:6" s="95" customFormat="1" ht="16.5" thickBot="1">
      <c r="A44" s="91"/>
      <c r="B44" s="93" t="s">
        <v>154</v>
      </c>
      <c r="C44" s="100">
        <v>0</v>
      </c>
      <c r="D44" s="100">
        <v>4445</v>
      </c>
      <c r="E44" s="100">
        <f>SUM(C44:D44)</f>
        <v>4445</v>
      </c>
      <c r="F44" s="94"/>
    </row>
    <row r="45" spans="1:6" s="95" customFormat="1" ht="16.5" thickTop="1">
      <c r="A45" s="91"/>
      <c r="B45" s="96"/>
      <c r="C45" s="96"/>
      <c r="D45" s="96"/>
      <c r="E45" s="96"/>
      <c r="F45" s="94"/>
    </row>
    <row r="46" spans="1:5" ht="15.75">
      <c r="A46" s="81">
        <v>3</v>
      </c>
      <c r="B46" s="155" t="s">
        <v>135</v>
      </c>
      <c r="C46" s="155"/>
      <c r="D46" s="155"/>
      <c r="E46" s="155"/>
    </row>
    <row r="47" spans="1:5" ht="32.25" customHeight="1">
      <c r="A47" s="81"/>
      <c r="B47" s="145" t="s">
        <v>151</v>
      </c>
      <c r="C47" s="145"/>
      <c r="D47" s="145"/>
      <c r="E47" s="145"/>
    </row>
    <row r="48" spans="1:5" ht="15.75">
      <c r="A48" s="81"/>
      <c r="B48" s="25"/>
      <c r="C48" s="25"/>
      <c r="D48" s="25"/>
      <c r="E48" s="25"/>
    </row>
    <row r="49" spans="1:5" ht="15.75">
      <c r="A49" s="81"/>
      <c r="B49" s="25"/>
      <c r="C49" s="25"/>
      <c r="D49" s="25"/>
      <c r="E49" s="25"/>
    </row>
    <row r="50" spans="1:5" ht="15.75">
      <c r="A50" s="81">
        <v>4</v>
      </c>
      <c r="B50" s="26" t="s">
        <v>16</v>
      </c>
      <c r="C50" s="25"/>
      <c r="D50" s="25"/>
      <c r="E50" s="25"/>
    </row>
    <row r="51" spans="1:5" ht="30.75" customHeight="1">
      <c r="A51" s="81"/>
      <c r="B51" s="150" t="s">
        <v>163</v>
      </c>
      <c r="C51" s="150"/>
      <c r="D51" s="150"/>
      <c r="E51" s="150"/>
    </row>
    <row r="52" spans="1:5" ht="15.75">
      <c r="A52" s="81"/>
      <c r="B52" s="25"/>
      <c r="C52" s="25"/>
      <c r="D52" s="25"/>
      <c r="E52" s="25"/>
    </row>
    <row r="53" spans="1:5" ht="15.75">
      <c r="A53" s="81"/>
      <c r="B53" s="25"/>
      <c r="C53" s="25"/>
      <c r="D53" s="25"/>
      <c r="E53" s="25"/>
    </row>
    <row r="54" spans="1:5" ht="15.75">
      <c r="A54" s="81">
        <v>5</v>
      </c>
      <c r="B54" s="26" t="s">
        <v>71</v>
      </c>
      <c r="C54" s="25"/>
      <c r="D54" s="25"/>
      <c r="E54" s="25"/>
    </row>
    <row r="55" spans="1:5" ht="29.25" customHeight="1">
      <c r="A55" s="81"/>
      <c r="B55" s="151" t="s">
        <v>140</v>
      </c>
      <c r="C55" s="151"/>
      <c r="D55" s="151"/>
      <c r="E55" s="151"/>
    </row>
    <row r="56" spans="1:5" ht="15.75">
      <c r="A56" s="81"/>
      <c r="B56" s="25"/>
      <c r="C56" s="25"/>
      <c r="D56" s="25"/>
      <c r="E56" s="25"/>
    </row>
    <row r="57" spans="1:5" ht="15.75">
      <c r="A57" s="81"/>
      <c r="B57" s="25"/>
      <c r="C57" s="25"/>
      <c r="D57" s="25"/>
      <c r="E57" s="25"/>
    </row>
    <row r="58" spans="1:5" ht="15.75">
      <c r="A58" s="81">
        <v>6</v>
      </c>
      <c r="B58" s="22" t="s">
        <v>17</v>
      </c>
      <c r="C58" s="25"/>
      <c r="D58" s="25"/>
      <c r="E58" s="25"/>
    </row>
    <row r="59" spans="1:5" ht="15.75">
      <c r="A59" s="81"/>
      <c r="B59" s="148" t="s">
        <v>183</v>
      </c>
      <c r="C59" s="148"/>
      <c r="D59" s="148"/>
      <c r="E59" s="148"/>
    </row>
    <row r="60" spans="1:5" ht="15.75">
      <c r="A60" s="81"/>
      <c r="B60" s="25"/>
      <c r="C60" s="25"/>
      <c r="D60" s="25"/>
      <c r="E60" s="25"/>
    </row>
    <row r="61" spans="1:5" ht="15.75">
      <c r="A61" s="81"/>
      <c r="B61" s="25"/>
      <c r="C61" s="25"/>
      <c r="D61" s="25"/>
      <c r="E61" s="25"/>
    </row>
    <row r="62" spans="1:5" ht="15.75">
      <c r="A62" s="81">
        <v>7</v>
      </c>
      <c r="B62" s="26" t="s">
        <v>18</v>
      </c>
      <c r="C62" s="25"/>
      <c r="D62" s="25"/>
      <c r="E62" s="25"/>
    </row>
    <row r="63" spans="1:5" ht="30.75" customHeight="1">
      <c r="A63" s="81"/>
      <c r="B63" s="148" t="s">
        <v>152</v>
      </c>
      <c r="C63" s="148"/>
      <c r="D63" s="148"/>
      <c r="E63" s="148"/>
    </row>
    <row r="64" spans="1:5" ht="15.75">
      <c r="A64" s="81"/>
      <c r="B64" s="25"/>
      <c r="C64" s="25"/>
      <c r="D64" s="25"/>
      <c r="E64" s="25"/>
    </row>
    <row r="65" spans="1:5" ht="45.75" customHeight="1">
      <c r="A65" s="81"/>
      <c r="B65" s="141" t="s">
        <v>2</v>
      </c>
      <c r="C65" s="141"/>
      <c r="D65" s="141"/>
      <c r="E65" s="141"/>
    </row>
    <row r="66" spans="1:5" ht="15.75">
      <c r="A66" s="81"/>
      <c r="B66" s="67"/>
      <c r="C66" s="67"/>
      <c r="D66" s="67"/>
      <c r="E66" s="67"/>
    </row>
    <row r="67" spans="1:5" ht="30.75" customHeight="1">
      <c r="A67" s="81"/>
      <c r="B67" s="152" t="s">
        <v>212</v>
      </c>
      <c r="C67" s="152"/>
      <c r="D67" s="152"/>
      <c r="E67" s="152"/>
    </row>
    <row r="68" spans="1:5" ht="15.75">
      <c r="A68" s="81"/>
      <c r="B68" s="36"/>
      <c r="C68" s="36"/>
      <c r="D68" s="36"/>
      <c r="E68" s="36"/>
    </row>
    <row r="69" spans="1:5" ht="30.75" customHeight="1">
      <c r="A69" s="81"/>
      <c r="B69" s="152" t="s">
        <v>213</v>
      </c>
      <c r="C69" s="152"/>
      <c r="D69" s="152"/>
      <c r="E69" s="152"/>
    </row>
    <row r="70" spans="1:5" ht="15.75">
      <c r="A70" s="81"/>
      <c r="B70" s="65"/>
      <c r="C70" s="65"/>
      <c r="D70" s="74" t="s">
        <v>79</v>
      </c>
      <c r="E70" s="65"/>
    </row>
    <row r="71" spans="1:5" ht="15.75">
      <c r="A71" s="81"/>
      <c r="B71" s="65"/>
      <c r="C71" s="65"/>
      <c r="D71" s="74" t="s">
        <v>80</v>
      </c>
      <c r="E71" s="65"/>
    </row>
    <row r="72" spans="1:5" ht="15.75">
      <c r="A72" s="81"/>
      <c r="B72" s="65"/>
      <c r="C72" s="65"/>
      <c r="D72" s="87"/>
      <c r="E72" s="65"/>
    </row>
    <row r="73" spans="1:5" ht="15.75">
      <c r="A73" s="81"/>
      <c r="B73" s="67" t="s">
        <v>3</v>
      </c>
      <c r="C73" s="67"/>
      <c r="D73" s="75">
        <v>30482</v>
      </c>
      <c r="E73" s="67"/>
    </row>
    <row r="74" spans="1:5" ht="15.75">
      <c r="A74" s="81"/>
      <c r="B74" s="67" t="s">
        <v>1</v>
      </c>
      <c r="C74" s="67"/>
      <c r="D74" s="123">
        <v>-1662</v>
      </c>
      <c r="E74" s="67"/>
    </row>
    <row r="75" spans="1:5" ht="15.75">
      <c r="A75" s="81"/>
      <c r="B75" s="67" t="s">
        <v>78</v>
      </c>
      <c r="C75" s="67"/>
      <c r="D75" s="75">
        <v>-15549</v>
      </c>
      <c r="E75" s="67"/>
    </row>
    <row r="76" spans="1:5" ht="16.5" thickBot="1">
      <c r="A76" s="81"/>
      <c r="B76" s="67" t="s">
        <v>214</v>
      </c>
      <c r="C76" s="67"/>
      <c r="D76" s="76">
        <f>SUM(D73:D75)</f>
        <v>13271</v>
      </c>
      <c r="E76" s="67"/>
    </row>
    <row r="77" spans="1:5" ht="16.5" thickTop="1">
      <c r="A77" s="81"/>
      <c r="B77" s="25"/>
      <c r="C77" s="25"/>
      <c r="D77" s="25"/>
      <c r="E77" s="25"/>
    </row>
    <row r="78" spans="1:5" ht="15.75">
      <c r="A78" s="81"/>
      <c r="B78" s="25"/>
      <c r="C78" s="25"/>
      <c r="D78" s="25"/>
      <c r="E78" s="25"/>
    </row>
    <row r="79" spans="1:5" ht="15.75">
      <c r="A79" s="81">
        <v>8</v>
      </c>
      <c r="B79" s="26" t="s">
        <v>19</v>
      </c>
      <c r="C79" s="25"/>
      <c r="D79" s="25"/>
      <c r="E79" s="25"/>
    </row>
    <row r="80" spans="1:5" ht="15.75">
      <c r="A80" s="81"/>
      <c r="B80" s="161" t="s">
        <v>141</v>
      </c>
      <c r="C80" s="161"/>
      <c r="D80" s="161"/>
      <c r="E80" s="161"/>
    </row>
    <row r="81" spans="1:5" ht="15.75">
      <c r="A81" s="81"/>
      <c r="B81" s="55"/>
      <c r="C81" s="55"/>
      <c r="D81" s="55"/>
      <c r="E81" s="55"/>
    </row>
    <row r="82" spans="1:5" ht="15.75">
      <c r="A82" s="81"/>
      <c r="B82" s="55"/>
      <c r="C82" s="55"/>
      <c r="D82" s="55"/>
      <c r="E82" s="55"/>
    </row>
    <row r="83" spans="1:2" ht="15.75">
      <c r="A83" s="81">
        <v>9</v>
      </c>
      <c r="B83" s="22" t="s">
        <v>20</v>
      </c>
    </row>
    <row r="84" spans="1:4" ht="15.75">
      <c r="A84" s="81"/>
      <c r="B84" s="22"/>
      <c r="C84" s="30" t="s">
        <v>57</v>
      </c>
      <c r="D84" s="30" t="s">
        <v>58</v>
      </c>
    </row>
    <row r="85" spans="1:4" ht="31.5">
      <c r="A85" s="81"/>
      <c r="B85" s="22"/>
      <c r="C85" s="30" t="s">
        <v>215</v>
      </c>
      <c r="D85" s="30" t="s">
        <v>206</v>
      </c>
    </row>
    <row r="86" spans="1:4" ht="15.75">
      <c r="A86" s="81"/>
      <c r="C86" s="30" t="s">
        <v>14</v>
      </c>
      <c r="D86" s="30" t="s">
        <v>14</v>
      </c>
    </row>
    <row r="87" spans="1:3" ht="15.75">
      <c r="A87" s="81"/>
      <c r="B87" s="58" t="s">
        <v>30</v>
      </c>
      <c r="C87" s="27"/>
    </row>
    <row r="88" spans="1:5" ht="15.75">
      <c r="A88" s="81"/>
      <c r="B88" s="20" t="s">
        <v>178</v>
      </c>
      <c r="C88" s="114">
        <v>80787</v>
      </c>
      <c r="D88" s="114">
        <v>146602</v>
      </c>
      <c r="E88" s="27"/>
    </row>
    <row r="89" spans="1:5" ht="15.75">
      <c r="A89" s="81"/>
      <c r="B89" s="20" t="s">
        <v>48</v>
      </c>
      <c r="C89" s="115">
        <v>4884</v>
      </c>
      <c r="D89" s="115">
        <v>10181</v>
      </c>
      <c r="E89" s="27"/>
    </row>
    <row r="90" spans="1:5" ht="15.75">
      <c r="A90" s="81"/>
      <c r="C90" s="114">
        <f>SUM(C88:C89)</f>
        <v>85671</v>
      </c>
      <c r="D90" s="114">
        <f>SUM(D88:D89)</f>
        <v>156783</v>
      </c>
      <c r="E90" s="27"/>
    </row>
    <row r="91" spans="1:5" ht="15.75">
      <c r="A91" s="81"/>
      <c r="B91" s="20" t="s">
        <v>39</v>
      </c>
      <c r="C91" s="114"/>
      <c r="D91" s="114"/>
      <c r="E91" s="27"/>
    </row>
    <row r="92" spans="1:5" ht="15.75">
      <c r="A92" s="81"/>
      <c r="B92" s="73" t="s">
        <v>179</v>
      </c>
      <c r="C92" s="114">
        <v>-17635</v>
      </c>
      <c r="D92" s="114">
        <v>-20227</v>
      </c>
      <c r="E92" s="27"/>
    </row>
    <row r="93" spans="1:5" ht="15.75">
      <c r="A93" s="81"/>
      <c r="B93" s="73" t="s">
        <v>76</v>
      </c>
      <c r="C93" s="114">
        <v>-110</v>
      </c>
      <c r="D93" s="114">
        <v>-220</v>
      </c>
      <c r="E93" s="27"/>
    </row>
    <row r="94" spans="1:5" ht="16.5" thickBot="1">
      <c r="A94" s="81"/>
      <c r="C94" s="116">
        <f>SUM(C90:C93)</f>
        <v>67926</v>
      </c>
      <c r="D94" s="116">
        <f>SUM(D90:D93)</f>
        <v>136336</v>
      </c>
      <c r="E94" s="27"/>
    </row>
    <row r="95" spans="1:5" ht="16.5" thickTop="1">
      <c r="A95" s="81"/>
      <c r="C95" s="117"/>
      <c r="D95" s="117"/>
      <c r="E95" s="27"/>
    </row>
    <row r="96" spans="1:5" ht="15.75">
      <c r="A96" s="81"/>
      <c r="B96" s="58" t="s">
        <v>31</v>
      </c>
      <c r="C96" s="114"/>
      <c r="D96" s="114"/>
      <c r="E96" s="27"/>
    </row>
    <row r="97" spans="1:5" ht="15.75">
      <c r="A97" s="81"/>
      <c r="B97" s="20" t="s">
        <v>178</v>
      </c>
      <c r="C97" s="114">
        <v>17800</v>
      </c>
      <c r="D97" s="114">
        <v>33897</v>
      </c>
      <c r="E97" s="27"/>
    </row>
    <row r="98" spans="1:5" ht="15.75">
      <c r="A98" s="81"/>
      <c r="B98" s="20" t="s">
        <v>48</v>
      </c>
      <c r="C98" s="115">
        <v>3224</v>
      </c>
      <c r="D98" s="115">
        <v>4399</v>
      </c>
      <c r="E98" s="27"/>
    </row>
    <row r="99" spans="1:5" ht="15.75">
      <c r="A99" s="81"/>
      <c r="C99" s="114">
        <f>SUM(C97:C98)</f>
        <v>21024</v>
      </c>
      <c r="D99" s="114">
        <f>SUM(D97:D98)</f>
        <v>38296</v>
      </c>
      <c r="E99" s="27"/>
    </row>
    <row r="100" spans="1:5" ht="15.75">
      <c r="A100" s="81"/>
      <c r="B100" s="20" t="s">
        <v>39</v>
      </c>
      <c r="C100" s="114"/>
      <c r="D100" s="114"/>
      <c r="E100" s="27"/>
    </row>
    <row r="101" spans="1:5" ht="15.75">
      <c r="A101" s="81"/>
      <c r="B101" s="73" t="s">
        <v>179</v>
      </c>
      <c r="C101" s="114">
        <v>-1125</v>
      </c>
      <c r="D101" s="114">
        <v>-1536</v>
      </c>
      <c r="E101" s="27"/>
    </row>
    <row r="102" spans="1:5" ht="15.75">
      <c r="A102" s="81"/>
      <c r="B102" s="73" t="s">
        <v>76</v>
      </c>
      <c r="C102" s="114">
        <v>-842</v>
      </c>
      <c r="D102" s="114">
        <v>-723</v>
      </c>
      <c r="E102" s="27"/>
    </row>
    <row r="103" spans="1:5" ht="16.5" thickBot="1">
      <c r="A103" s="81"/>
      <c r="C103" s="116">
        <f>SUM(C99:C102)</f>
        <v>19057</v>
      </c>
      <c r="D103" s="116">
        <f>SUM(D99:D102)</f>
        <v>36037</v>
      </c>
      <c r="E103" s="27"/>
    </row>
    <row r="104" spans="1:5" ht="16.5" thickTop="1">
      <c r="A104" s="81"/>
      <c r="C104" s="117"/>
      <c r="D104" s="117"/>
      <c r="E104" s="27"/>
    </row>
    <row r="105" spans="1:5" ht="15.75">
      <c r="A105" s="81"/>
      <c r="C105" s="32"/>
      <c r="D105" s="32"/>
      <c r="E105" s="27"/>
    </row>
    <row r="106" spans="1:5" ht="15.75">
      <c r="A106" s="81">
        <v>10</v>
      </c>
      <c r="B106" s="28" t="s">
        <v>72</v>
      </c>
      <c r="C106" s="23"/>
      <c r="D106" s="23"/>
      <c r="E106" s="23"/>
    </row>
    <row r="107" spans="1:5" ht="30.75" customHeight="1">
      <c r="A107" s="81"/>
      <c r="B107" s="150" t="s">
        <v>153</v>
      </c>
      <c r="C107" s="150"/>
      <c r="D107" s="150"/>
      <c r="E107" s="150"/>
    </row>
    <row r="108" spans="1:5" ht="15.75">
      <c r="A108" s="81"/>
      <c r="B108" s="25"/>
      <c r="C108" s="25"/>
      <c r="D108" s="25"/>
      <c r="E108" s="25"/>
    </row>
    <row r="109" spans="1:6" s="95" customFormat="1" ht="15.75">
      <c r="A109" s="91">
        <v>11</v>
      </c>
      <c r="B109" s="98" t="s">
        <v>21</v>
      </c>
      <c r="C109" s="93"/>
      <c r="D109" s="93"/>
      <c r="E109" s="93"/>
      <c r="F109" s="94"/>
    </row>
    <row r="110" spans="1:6" s="95" customFormat="1" ht="31.5" customHeight="1">
      <c r="A110" s="91"/>
      <c r="B110" s="139" t="s">
        <v>233</v>
      </c>
      <c r="C110" s="139"/>
      <c r="D110" s="139"/>
      <c r="E110" s="139"/>
      <c r="F110" s="94"/>
    </row>
    <row r="111" spans="1:6" s="95" customFormat="1" ht="15" customHeight="1">
      <c r="A111" s="91"/>
      <c r="B111" s="103"/>
      <c r="C111" s="103"/>
      <c r="D111" s="103"/>
      <c r="E111" s="103"/>
      <c r="F111" s="94"/>
    </row>
    <row r="112" spans="1:6" s="95" customFormat="1" ht="15.75">
      <c r="A112" s="91">
        <v>12</v>
      </c>
      <c r="B112" s="98" t="s">
        <v>22</v>
      </c>
      <c r="C112" s="93"/>
      <c r="D112" s="93"/>
      <c r="E112" s="93"/>
      <c r="F112" s="94"/>
    </row>
    <row r="113" spans="1:6" s="95" customFormat="1" ht="93" customHeight="1">
      <c r="A113" s="91"/>
      <c r="B113" s="139" t="s">
        <v>234</v>
      </c>
      <c r="C113" s="139"/>
      <c r="D113" s="139"/>
      <c r="E113" s="139"/>
      <c r="F113" s="94"/>
    </row>
    <row r="114" spans="1:5" ht="15.75">
      <c r="A114" s="81"/>
      <c r="B114" s="25"/>
      <c r="C114" s="25"/>
      <c r="D114" s="25"/>
      <c r="E114" s="25"/>
    </row>
    <row r="115" spans="1:5" ht="15.75">
      <c r="A115" s="81">
        <v>13</v>
      </c>
      <c r="B115" s="26" t="s">
        <v>49</v>
      </c>
      <c r="C115" s="25"/>
      <c r="D115" s="25"/>
      <c r="E115" s="25"/>
    </row>
    <row r="116" spans="1:5" ht="15.75">
      <c r="A116" s="81"/>
      <c r="B116" s="26"/>
      <c r="C116" s="25"/>
      <c r="D116" s="25"/>
      <c r="E116" s="25"/>
    </row>
    <row r="117" spans="1:5" ht="15.75">
      <c r="A117" s="81"/>
      <c r="B117" s="25"/>
      <c r="C117" s="25"/>
      <c r="D117" s="126" t="s">
        <v>14</v>
      </c>
      <c r="E117" s="25"/>
    </row>
    <row r="118" spans="1:5" ht="15.75">
      <c r="A118" s="81"/>
      <c r="B118" s="25" t="s">
        <v>137</v>
      </c>
      <c r="C118" s="25"/>
      <c r="D118" s="30"/>
      <c r="E118" s="25"/>
    </row>
    <row r="119" spans="1:5" ht="15.75">
      <c r="A119" s="81"/>
      <c r="B119" s="25" t="s">
        <v>247</v>
      </c>
      <c r="C119" s="25"/>
      <c r="D119" s="125">
        <v>114470</v>
      </c>
      <c r="E119" s="25"/>
    </row>
    <row r="120" spans="1:5" ht="15.75">
      <c r="A120" s="81"/>
      <c r="B120" s="25" t="s">
        <v>242</v>
      </c>
      <c r="C120" s="25"/>
      <c r="D120" s="124"/>
      <c r="E120" s="25"/>
    </row>
    <row r="121" spans="1:5" ht="15.75">
      <c r="A121" s="81"/>
      <c r="B121" s="25" t="s">
        <v>243</v>
      </c>
      <c r="C121" s="25"/>
      <c r="D121" s="125">
        <v>60471</v>
      </c>
      <c r="E121" s="25"/>
    </row>
    <row r="122" spans="1:5" ht="16.5" thickBot="1">
      <c r="A122" s="81"/>
      <c r="B122" s="25"/>
      <c r="C122" s="25"/>
      <c r="D122" s="116">
        <f>SUM(D119:D121)</f>
        <v>174941</v>
      </c>
      <c r="E122" s="25"/>
    </row>
    <row r="123" spans="1:5" ht="16.5" thickTop="1">
      <c r="A123" s="81"/>
      <c r="B123" s="25"/>
      <c r="C123" s="25"/>
      <c r="D123" s="117"/>
      <c r="E123" s="25"/>
    </row>
    <row r="124" spans="1:5" ht="30.75" customHeight="1">
      <c r="A124" s="81"/>
      <c r="B124" s="139" t="s">
        <v>255</v>
      </c>
      <c r="C124" s="139"/>
      <c r="D124" s="139"/>
      <c r="E124" s="139"/>
    </row>
    <row r="125" spans="1:5" ht="15.75">
      <c r="A125" s="81"/>
      <c r="B125" s="148"/>
      <c r="C125" s="153"/>
      <c r="D125" s="153"/>
      <c r="E125" s="153"/>
    </row>
    <row r="126" spans="1:5" ht="15.75">
      <c r="A126" s="81">
        <v>14</v>
      </c>
      <c r="B126" s="26" t="s">
        <v>32</v>
      </c>
      <c r="C126" s="25"/>
      <c r="D126" s="25"/>
      <c r="E126" s="25"/>
    </row>
    <row r="127" spans="1:5" ht="15.75">
      <c r="A127" s="81"/>
      <c r="B127" s="151" t="s">
        <v>62</v>
      </c>
      <c r="C127" s="151"/>
      <c r="D127" s="151"/>
      <c r="E127" s="151"/>
    </row>
    <row r="128" spans="1:5" ht="15.75">
      <c r="A128" s="81"/>
      <c r="B128" s="25"/>
      <c r="C128" s="25"/>
      <c r="D128" s="25"/>
      <c r="E128" s="25"/>
    </row>
    <row r="129" spans="1:5" ht="15.75">
      <c r="A129" s="81">
        <v>15</v>
      </c>
      <c r="B129" s="26" t="s">
        <v>186</v>
      </c>
      <c r="C129" s="25"/>
      <c r="D129" s="25"/>
      <c r="E129" s="25"/>
    </row>
    <row r="130" spans="1:5" ht="15.75">
      <c r="A130" s="81"/>
      <c r="B130" s="25"/>
      <c r="C130" s="25"/>
      <c r="D130" s="25"/>
      <c r="E130" s="25"/>
    </row>
    <row r="131" spans="1:5" ht="15.75">
      <c r="A131" s="81"/>
      <c r="B131" s="25"/>
      <c r="C131" s="29" t="s">
        <v>57</v>
      </c>
      <c r="D131" s="30" t="s">
        <v>58</v>
      </c>
      <c r="E131" s="25"/>
    </row>
    <row r="132" spans="1:5" ht="31.5">
      <c r="A132" s="81"/>
      <c r="B132" s="25"/>
      <c r="C132" s="30" t="s">
        <v>215</v>
      </c>
      <c r="D132" s="30" t="s">
        <v>206</v>
      </c>
      <c r="E132" s="25"/>
    </row>
    <row r="133" spans="1:5" ht="15.75">
      <c r="A133" s="81"/>
      <c r="B133" s="25"/>
      <c r="C133" s="30" t="s">
        <v>14</v>
      </c>
      <c r="D133" s="30" t="s">
        <v>14</v>
      </c>
      <c r="E133" s="25"/>
    </row>
    <row r="134" spans="1:5" ht="31.5">
      <c r="A134" s="81"/>
      <c r="B134" s="113" t="s">
        <v>187</v>
      </c>
      <c r="C134" s="30"/>
      <c r="D134" s="30"/>
      <c r="E134" s="25"/>
    </row>
    <row r="135" spans="1:5" ht="15.75">
      <c r="A135" s="81"/>
      <c r="B135" s="25" t="s">
        <v>189</v>
      </c>
      <c r="C135" s="30"/>
      <c r="D135" s="30"/>
      <c r="E135" s="25"/>
    </row>
    <row r="136" spans="1:5" ht="15.75">
      <c r="A136" s="81"/>
      <c r="B136" s="25" t="s">
        <v>197</v>
      </c>
      <c r="C136" s="112">
        <v>6</v>
      </c>
      <c r="D136" s="112">
        <v>11</v>
      </c>
      <c r="E136" s="25"/>
    </row>
    <row r="137" spans="1:5" ht="15.75">
      <c r="A137" s="81"/>
      <c r="B137" s="25"/>
      <c r="C137" s="112"/>
      <c r="D137" s="112"/>
      <c r="E137" s="25"/>
    </row>
    <row r="138" spans="1:5" ht="31.5">
      <c r="A138" s="81"/>
      <c r="B138" s="113" t="s">
        <v>188</v>
      </c>
      <c r="C138" s="112"/>
      <c r="D138" s="112"/>
      <c r="E138" s="25"/>
    </row>
    <row r="139" spans="1:5" ht="15.75">
      <c r="A139" s="81"/>
      <c r="B139" s="25" t="s">
        <v>190</v>
      </c>
      <c r="C139" s="112"/>
      <c r="D139" s="112"/>
      <c r="E139" s="25"/>
    </row>
    <row r="140" spans="1:5" ht="15.75">
      <c r="A140" s="81"/>
      <c r="B140" s="25" t="s">
        <v>191</v>
      </c>
      <c r="C140" s="112">
        <v>13</v>
      </c>
      <c r="D140" s="112">
        <v>30</v>
      </c>
      <c r="E140" s="25"/>
    </row>
    <row r="141" spans="1:5" ht="16.5" thickBot="1">
      <c r="A141" s="81"/>
      <c r="B141" s="25" t="s">
        <v>192</v>
      </c>
      <c r="C141" s="127">
        <v>0</v>
      </c>
      <c r="D141" s="127">
        <v>904</v>
      </c>
      <c r="E141" s="25"/>
    </row>
    <row r="142" spans="1:5" ht="16.5" thickTop="1">
      <c r="A142" s="81"/>
      <c r="B142" s="25"/>
      <c r="C142" s="25"/>
      <c r="D142" s="25"/>
      <c r="E142" s="25"/>
    </row>
    <row r="143" spans="1:5" ht="31.5" customHeight="1">
      <c r="A143" s="81"/>
      <c r="B143" s="152" t="s">
        <v>196</v>
      </c>
      <c r="C143" s="152"/>
      <c r="D143" s="152"/>
      <c r="E143" s="152"/>
    </row>
    <row r="144" spans="1:5" ht="15.75">
      <c r="A144" s="81"/>
      <c r="B144" s="24"/>
      <c r="C144" s="24"/>
      <c r="D144" s="24"/>
      <c r="E144" s="24"/>
    </row>
    <row r="145" spans="1:5" ht="15.75">
      <c r="A145" s="81">
        <v>16</v>
      </c>
      <c r="B145" s="28" t="s">
        <v>24</v>
      </c>
      <c r="C145" s="23"/>
      <c r="D145" s="23"/>
      <c r="E145" s="23"/>
    </row>
    <row r="146" spans="1:6" ht="47.25" customHeight="1">
      <c r="A146" s="81"/>
      <c r="B146" s="139" t="s">
        <v>261</v>
      </c>
      <c r="C146" s="139"/>
      <c r="D146" s="139"/>
      <c r="E146" s="139"/>
      <c r="F146" s="105"/>
    </row>
    <row r="147" spans="1:6" ht="15.75">
      <c r="A147" s="81"/>
      <c r="B147" s="103"/>
      <c r="C147" s="103"/>
      <c r="D147" s="103"/>
      <c r="E147" s="103"/>
      <c r="F147" s="105"/>
    </row>
    <row r="148" spans="1:6" ht="30.75" customHeight="1">
      <c r="A148" s="81"/>
      <c r="B148" s="139" t="s">
        <v>257</v>
      </c>
      <c r="C148" s="139"/>
      <c r="D148" s="139"/>
      <c r="E148" s="139"/>
      <c r="F148" s="105"/>
    </row>
    <row r="149" spans="1:6" ht="15.75">
      <c r="A149" s="81"/>
      <c r="B149" s="103"/>
      <c r="C149" s="103"/>
      <c r="D149" s="103"/>
      <c r="E149" s="103"/>
      <c r="F149" s="105"/>
    </row>
    <row r="150" spans="1:6" ht="15.75">
      <c r="A150" s="81"/>
      <c r="B150" s="139" t="s">
        <v>240</v>
      </c>
      <c r="C150" s="139"/>
      <c r="D150" s="139"/>
      <c r="E150" s="139"/>
      <c r="F150" s="105"/>
    </row>
    <row r="151" spans="1:6" ht="15.75">
      <c r="A151" s="81"/>
      <c r="B151" s="103"/>
      <c r="C151" s="103"/>
      <c r="D151" s="103"/>
      <c r="E151" s="103"/>
      <c r="F151" s="105"/>
    </row>
    <row r="152" spans="1:6" ht="45.75" customHeight="1">
      <c r="A152" s="81"/>
      <c r="B152" s="139" t="s">
        <v>241</v>
      </c>
      <c r="C152" s="139"/>
      <c r="D152" s="139"/>
      <c r="E152" s="139"/>
      <c r="F152" s="105"/>
    </row>
    <row r="153" spans="1:6" ht="15.75">
      <c r="A153" s="81"/>
      <c r="B153" s="103"/>
      <c r="C153" s="103"/>
      <c r="D153" s="103"/>
      <c r="E153" s="103"/>
      <c r="F153" s="105"/>
    </row>
    <row r="154" spans="1:6" ht="30.75" customHeight="1">
      <c r="A154" s="81"/>
      <c r="B154" s="139" t="s">
        <v>258</v>
      </c>
      <c r="C154" s="139"/>
      <c r="D154" s="139"/>
      <c r="E154" s="139"/>
      <c r="F154" s="105"/>
    </row>
    <row r="155" spans="1:5" ht="15.75">
      <c r="A155" s="81"/>
      <c r="B155" s="102"/>
      <c r="C155" s="102"/>
      <c r="D155" s="102"/>
      <c r="E155" s="102"/>
    </row>
    <row r="156" spans="1:5" ht="15.75">
      <c r="A156" s="81"/>
      <c r="B156" s="109" t="s">
        <v>73</v>
      </c>
      <c r="C156" s="103"/>
      <c r="D156" s="103"/>
      <c r="E156" s="103"/>
    </row>
    <row r="157" spans="1:5" ht="64.5" customHeight="1">
      <c r="A157" s="81"/>
      <c r="B157" s="143" t="s">
        <v>262</v>
      </c>
      <c r="C157" s="143"/>
      <c r="D157" s="143"/>
      <c r="E157" s="143"/>
    </row>
    <row r="158" spans="1:5" ht="15.75">
      <c r="A158" s="81"/>
      <c r="B158" s="107"/>
      <c r="C158" s="107"/>
      <c r="D158" s="107"/>
      <c r="E158" s="107"/>
    </row>
    <row r="159" spans="1:5" ht="15.75">
      <c r="A159" s="81"/>
      <c r="B159" s="110" t="s">
        <v>74</v>
      </c>
      <c r="C159" s="103"/>
      <c r="D159" s="103"/>
      <c r="E159" s="103"/>
    </row>
    <row r="160" spans="1:5" ht="62.25" customHeight="1">
      <c r="A160" s="81"/>
      <c r="B160" s="143" t="s">
        <v>239</v>
      </c>
      <c r="C160" s="143"/>
      <c r="D160" s="143"/>
      <c r="E160" s="143"/>
    </row>
    <row r="161" spans="1:6" s="89" customFormat="1" ht="15.75">
      <c r="A161" s="82"/>
      <c r="B161" s="142"/>
      <c r="C161" s="142"/>
      <c r="D161" s="142"/>
      <c r="E161" s="142"/>
      <c r="F161" s="57"/>
    </row>
    <row r="162" spans="1:5" ht="15.75">
      <c r="A162" s="83">
        <v>17</v>
      </c>
      <c r="B162" s="71" t="s">
        <v>40</v>
      </c>
      <c r="C162" s="25"/>
      <c r="D162" s="25"/>
      <c r="E162" s="25"/>
    </row>
    <row r="163" spans="1:6" ht="92.25" customHeight="1">
      <c r="A163" s="81"/>
      <c r="B163" s="139" t="s">
        <v>259</v>
      </c>
      <c r="C163" s="139"/>
      <c r="D163" s="139"/>
      <c r="E163" s="139"/>
      <c r="F163" s="106"/>
    </row>
    <row r="164" spans="1:5" ht="15.75">
      <c r="A164" s="81"/>
      <c r="B164" s="25"/>
      <c r="C164" s="25" t="s">
        <v>54</v>
      </c>
      <c r="D164" s="25"/>
      <c r="E164" s="25"/>
    </row>
    <row r="165" spans="1:2" ht="15.75">
      <c r="A165" s="81">
        <v>18</v>
      </c>
      <c r="B165" s="22" t="s">
        <v>63</v>
      </c>
    </row>
    <row r="166" spans="1:5" ht="78.75" customHeight="1">
      <c r="A166" s="81"/>
      <c r="B166" s="139" t="s">
        <v>228</v>
      </c>
      <c r="C166" s="139"/>
      <c r="D166" s="139"/>
      <c r="E166" s="139"/>
    </row>
    <row r="167" spans="1:5" ht="15.75">
      <c r="A167" s="81"/>
      <c r="B167" s="102"/>
      <c r="C167" s="102"/>
      <c r="D167" s="102"/>
      <c r="E167" s="102"/>
    </row>
    <row r="168" spans="1:5" ht="63" customHeight="1">
      <c r="A168" s="81"/>
      <c r="B168" s="139" t="s">
        <v>229</v>
      </c>
      <c r="C168" s="139"/>
      <c r="D168" s="139"/>
      <c r="E168" s="139"/>
    </row>
    <row r="169" spans="1:6" s="95" customFormat="1" ht="15" customHeight="1">
      <c r="A169" s="91"/>
      <c r="B169" s="102"/>
      <c r="C169" s="102"/>
      <c r="D169" s="102"/>
      <c r="E169" s="102"/>
      <c r="F169" s="94"/>
    </row>
    <row r="170" spans="1:6" ht="93.75" customHeight="1">
      <c r="A170" s="81"/>
      <c r="B170" s="139" t="s">
        <v>263</v>
      </c>
      <c r="C170" s="139"/>
      <c r="D170" s="139"/>
      <c r="E170" s="139"/>
      <c r="F170" s="104"/>
    </row>
    <row r="171" spans="1:6" ht="18">
      <c r="A171" s="81"/>
      <c r="B171" s="103"/>
      <c r="C171" s="103"/>
      <c r="D171" s="103"/>
      <c r="E171" s="103"/>
      <c r="F171" s="104"/>
    </row>
    <row r="172" spans="1:5" ht="15.75">
      <c r="A172" s="81">
        <v>19</v>
      </c>
      <c r="B172" s="144" t="s">
        <v>175</v>
      </c>
      <c r="C172" s="144"/>
      <c r="D172" s="144"/>
      <c r="E172" s="144"/>
    </row>
    <row r="173" spans="1:5" ht="15.75">
      <c r="A173" s="81"/>
      <c r="B173" s="145" t="s">
        <v>55</v>
      </c>
      <c r="C173" s="145"/>
      <c r="D173" s="145"/>
      <c r="E173" s="145"/>
    </row>
    <row r="174" spans="1:5" ht="15.75">
      <c r="A174" s="81"/>
      <c r="B174" s="23"/>
      <c r="C174" s="23"/>
      <c r="D174" s="23"/>
      <c r="E174" s="23"/>
    </row>
    <row r="175" spans="1:5" ht="15.75">
      <c r="A175" s="81">
        <v>20</v>
      </c>
      <c r="B175" s="22" t="s">
        <v>227</v>
      </c>
      <c r="C175" s="147"/>
      <c r="D175" s="147"/>
      <c r="E175" s="29"/>
    </row>
    <row r="176" spans="1:5" ht="15.75">
      <c r="A176" s="81"/>
      <c r="B176" s="22"/>
      <c r="C176" s="29" t="s">
        <v>57</v>
      </c>
      <c r="D176" s="30" t="s">
        <v>58</v>
      </c>
      <c r="E176" s="29"/>
    </row>
    <row r="177" spans="1:5" ht="31.5">
      <c r="A177" s="84"/>
      <c r="B177" s="22"/>
      <c r="C177" s="30" t="s">
        <v>215</v>
      </c>
      <c r="D177" s="30" t="s">
        <v>206</v>
      </c>
      <c r="E177" s="30"/>
    </row>
    <row r="178" spans="1:4" ht="15.75">
      <c r="A178" s="81"/>
      <c r="B178" s="22"/>
      <c r="C178" s="30" t="s">
        <v>14</v>
      </c>
      <c r="D178" s="30" t="s">
        <v>14</v>
      </c>
    </row>
    <row r="179" spans="1:4" ht="15.75">
      <c r="A179" s="81"/>
      <c r="B179" s="20" t="s">
        <v>174</v>
      </c>
      <c r="C179" s="87"/>
      <c r="D179" s="87"/>
    </row>
    <row r="180" ht="15.75">
      <c r="A180" s="81"/>
    </row>
    <row r="181" spans="1:4" ht="15.75">
      <c r="A181" s="81"/>
      <c r="B181" s="20" t="s">
        <v>0</v>
      </c>
      <c r="C181" s="118">
        <v>465</v>
      </c>
      <c r="D181" s="118">
        <v>2758</v>
      </c>
    </row>
    <row r="182" spans="1:4" ht="15.75">
      <c r="A182" s="81"/>
      <c r="B182" s="20" t="s">
        <v>265</v>
      </c>
      <c r="C182" s="119">
        <v>-1093</v>
      </c>
      <c r="D182" s="119">
        <v>-1536</v>
      </c>
    </row>
    <row r="183" spans="1:4" ht="16.5" thickBot="1">
      <c r="A183" s="81"/>
      <c r="C183" s="116">
        <f>SUM(C181:C182)</f>
        <v>-628</v>
      </c>
      <c r="D183" s="116">
        <f>SUM(D181:D182)</f>
        <v>1222</v>
      </c>
    </row>
    <row r="184" spans="1:4" ht="16.5" thickTop="1">
      <c r="A184" s="81"/>
      <c r="C184" s="32"/>
      <c r="D184" s="32"/>
    </row>
    <row r="185" spans="1:6" ht="46.5" customHeight="1">
      <c r="A185" s="81"/>
      <c r="B185" s="145" t="s">
        <v>216</v>
      </c>
      <c r="C185" s="146"/>
      <c r="D185" s="146"/>
      <c r="E185" s="146"/>
      <c r="F185" s="90"/>
    </row>
    <row r="186" spans="1:6" ht="15.75">
      <c r="A186" s="81"/>
      <c r="B186" s="23"/>
      <c r="C186" s="66"/>
      <c r="D186" s="66"/>
      <c r="E186" s="66"/>
      <c r="F186" s="90"/>
    </row>
    <row r="187" spans="1:2" ht="15.75">
      <c r="A187" s="81">
        <v>21</v>
      </c>
      <c r="B187" s="22" t="s">
        <v>142</v>
      </c>
    </row>
    <row r="188" spans="1:5" ht="15.75">
      <c r="A188" s="81"/>
      <c r="B188" s="148" t="s">
        <v>256</v>
      </c>
      <c r="C188" s="148"/>
      <c r="D188" s="148"/>
      <c r="E188" s="148"/>
    </row>
    <row r="189" ht="15.75">
      <c r="A189" s="81"/>
    </row>
    <row r="190" spans="1:2" ht="15.75">
      <c r="A190" s="81">
        <v>22</v>
      </c>
      <c r="B190" s="22" t="s">
        <v>45</v>
      </c>
    </row>
    <row r="191" spans="1:5" ht="30.75" customHeight="1">
      <c r="A191" s="81"/>
      <c r="B191" s="141" t="s">
        <v>235</v>
      </c>
      <c r="C191" s="141"/>
      <c r="D191" s="141"/>
      <c r="E191" s="141"/>
    </row>
    <row r="192" ht="15.75">
      <c r="A192" s="81"/>
    </row>
    <row r="193" spans="1:2" ht="15.75">
      <c r="A193" s="81">
        <v>23</v>
      </c>
      <c r="B193" s="22" t="s">
        <v>25</v>
      </c>
    </row>
    <row r="194" spans="1:5" ht="46.5" customHeight="1">
      <c r="A194" s="81"/>
      <c r="B194" s="139" t="s">
        <v>226</v>
      </c>
      <c r="C194" s="149"/>
      <c r="D194" s="149"/>
      <c r="E194" s="149"/>
    </row>
    <row r="195" spans="1:5" ht="15.75">
      <c r="A195" s="81"/>
      <c r="B195" s="103"/>
      <c r="C195" s="122"/>
      <c r="D195" s="122"/>
      <c r="E195" s="122"/>
    </row>
    <row r="196" spans="1:5" ht="30.75" customHeight="1">
      <c r="A196" s="81"/>
      <c r="B196" s="139" t="s">
        <v>254</v>
      </c>
      <c r="C196" s="149"/>
      <c r="D196" s="149"/>
      <c r="E196" s="149"/>
    </row>
    <row r="197" spans="1:5" ht="15.75">
      <c r="A197" s="81"/>
      <c r="B197" s="103" t="s">
        <v>248</v>
      </c>
      <c r="C197" s="122"/>
      <c r="D197" s="122"/>
      <c r="E197" s="122"/>
    </row>
    <row r="198" spans="1:5" ht="15.75">
      <c r="A198" s="81"/>
      <c r="B198" s="139" t="s">
        <v>244</v>
      </c>
      <c r="C198" s="164"/>
      <c r="D198" s="164"/>
      <c r="E198" s="164"/>
    </row>
    <row r="199" spans="1:5" ht="15.75">
      <c r="A199" s="81"/>
      <c r="B199" s="103" t="s">
        <v>246</v>
      </c>
      <c r="C199" s="122"/>
      <c r="D199" s="122"/>
      <c r="E199" s="122"/>
    </row>
    <row r="200" spans="1:5" ht="18" customHeight="1">
      <c r="A200" s="81"/>
      <c r="B200" s="103"/>
      <c r="C200" s="122"/>
      <c r="D200" s="122"/>
      <c r="E200" s="122"/>
    </row>
    <row r="201" spans="1:5" ht="30.75" customHeight="1">
      <c r="A201" s="81"/>
      <c r="B201" s="139" t="s">
        <v>249</v>
      </c>
      <c r="C201" s="164"/>
      <c r="D201" s="164"/>
      <c r="E201" s="164"/>
    </row>
    <row r="202" spans="1:5" ht="15.75">
      <c r="A202" s="81"/>
      <c r="B202" s="139" t="s">
        <v>250</v>
      </c>
      <c r="C202" s="164"/>
      <c r="D202" s="164"/>
      <c r="E202" s="164"/>
    </row>
    <row r="203" spans="1:5" ht="15.75">
      <c r="A203" s="81"/>
      <c r="B203" s="139" t="s">
        <v>251</v>
      </c>
      <c r="C203" s="164"/>
      <c r="D203" s="164"/>
      <c r="E203" s="164"/>
    </row>
    <row r="204" spans="1:5" ht="15.75">
      <c r="A204" s="81"/>
      <c r="B204" s="139" t="s">
        <v>252</v>
      </c>
      <c r="C204" s="164"/>
      <c r="D204" s="164"/>
      <c r="E204" s="164"/>
    </row>
    <row r="205" spans="1:5" ht="15.75">
      <c r="A205" s="81"/>
      <c r="B205" s="139" t="s">
        <v>245</v>
      </c>
      <c r="C205" s="164"/>
      <c r="D205" s="164"/>
      <c r="E205" s="164"/>
    </row>
    <row r="206" spans="1:5" ht="15.75">
      <c r="A206" s="81"/>
      <c r="B206" s="139" t="s">
        <v>253</v>
      </c>
      <c r="C206" s="164"/>
      <c r="D206" s="164"/>
      <c r="E206" s="164"/>
    </row>
    <row r="207" spans="1:2" ht="15.75">
      <c r="A207" s="81"/>
      <c r="B207" s="22"/>
    </row>
    <row r="208" spans="1:2" ht="15.75">
      <c r="A208" s="81">
        <v>24</v>
      </c>
      <c r="B208" s="31" t="s">
        <v>44</v>
      </c>
    </row>
    <row r="209" spans="1:5" ht="15.75" customHeight="1">
      <c r="A209" s="81"/>
      <c r="B209" s="163" t="s">
        <v>52</v>
      </c>
      <c r="C209" s="163"/>
      <c r="D209" s="163"/>
      <c r="E209" s="163"/>
    </row>
    <row r="210" spans="1:4" ht="31.5">
      <c r="A210" s="81"/>
      <c r="D210" s="30" t="s">
        <v>217</v>
      </c>
    </row>
    <row r="211" spans="1:4" ht="15.75">
      <c r="A211" s="81"/>
      <c r="C211" s="87"/>
      <c r="D211" s="30" t="s">
        <v>14</v>
      </c>
    </row>
    <row r="212" spans="1:2" ht="15.75">
      <c r="A212" s="81"/>
      <c r="B212" s="20" t="s">
        <v>33</v>
      </c>
    </row>
    <row r="213" spans="1:4" ht="15.75">
      <c r="A213" s="81"/>
      <c r="B213" s="20" t="s">
        <v>34</v>
      </c>
      <c r="D213" s="27">
        <f>+'BS'!C45</f>
        <v>30588</v>
      </c>
    </row>
    <row r="214" spans="1:4" ht="15.75">
      <c r="A214" s="81"/>
      <c r="B214" s="20" t="s">
        <v>35</v>
      </c>
      <c r="D214" s="27">
        <f>'BS'!C40</f>
        <v>3730</v>
      </c>
    </row>
    <row r="215" spans="1:4" ht="15.75">
      <c r="A215" s="81"/>
      <c r="D215" s="32"/>
    </row>
    <row r="216" spans="1:4" ht="16.5" thickBot="1">
      <c r="A216" s="81"/>
      <c r="B216" s="20" t="s">
        <v>13</v>
      </c>
      <c r="D216" s="59">
        <f>SUM(D213:D215)</f>
        <v>34318</v>
      </c>
    </row>
    <row r="217" spans="1:4" ht="16.5" thickTop="1">
      <c r="A217" s="81"/>
      <c r="D217" s="32"/>
    </row>
    <row r="218" spans="1:5" ht="30.75" customHeight="1">
      <c r="A218" s="81"/>
      <c r="B218" s="139" t="s">
        <v>236</v>
      </c>
      <c r="C218" s="139"/>
      <c r="D218" s="139"/>
      <c r="E218" s="139"/>
    </row>
    <row r="219" spans="1:5" ht="15.75">
      <c r="A219" s="81"/>
      <c r="B219" s="108"/>
      <c r="C219" s="108"/>
      <c r="D219" s="108"/>
      <c r="E219" s="108"/>
    </row>
    <row r="220" spans="1:5" ht="62.25" customHeight="1">
      <c r="A220" s="81"/>
      <c r="B220" s="140" t="s">
        <v>260</v>
      </c>
      <c r="C220" s="140"/>
      <c r="D220" s="140"/>
      <c r="E220" s="140"/>
    </row>
    <row r="221" spans="1:5" ht="15.75">
      <c r="A221" s="81"/>
      <c r="B221" s="67"/>
      <c r="C221" s="67"/>
      <c r="D221" s="67"/>
      <c r="E221" s="67"/>
    </row>
    <row r="222" spans="1:5" ht="45.75" customHeight="1">
      <c r="A222" s="81"/>
      <c r="B222" s="141" t="s">
        <v>230</v>
      </c>
      <c r="C222" s="141"/>
      <c r="D222" s="141"/>
      <c r="E222" s="141"/>
    </row>
    <row r="223" spans="1:5" ht="15.75">
      <c r="A223" s="81"/>
      <c r="B223" s="67"/>
      <c r="C223" s="67"/>
      <c r="D223" s="67"/>
      <c r="E223" s="67"/>
    </row>
    <row r="224" spans="1:5" ht="15.75">
      <c r="A224" s="81"/>
      <c r="B224" s="141" t="s">
        <v>91</v>
      </c>
      <c r="C224" s="141"/>
      <c r="D224" s="141"/>
      <c r="E224" s="141"/>
    </row>
    <row r="225" spans="1:3" ht="15.75">
      <c r="A225" s="81"/>
      <c r="C225" s="32"/>
    </row>
    <row r="226" spans="1:2" ht="15.75">
      <c r="A226" s="81">
        <v>25</v>
      </c>
      <c r="B226" s="22" t="s">
        <v>26</v>
      </c>
    </row>
    <row r="227" spans="1:5" ht="15.75">
      <c r="A227" s="81"/>
      <c r="B227" s="162" t="s">
        <v>143</v>
      </c>
      <c r="C227" s="162"/>
      <c r="D227" s="162"/>
      <c r="E227" s="162"/>
    </row>
    <row r="228" ht="15.75">
      <c r="A228" s="81"/>
    </row>
    <row r="229" spans="1:2" ht="15.75">
      <c r="A229" s="81">
        <v>26</v>
      </c>
      <c r="B229" s="22" t="s">
        <v>27</v>
      </c>
    </row>
    <row r="230" spans="1:5" ht="30" customHeight="1">
      <c r="A230" s="81"/>
      <c r="B230" s="159" t="s">
        <v>218</v>
      </c>
      <c r="C230" s="159"/>
      <c r="D230" s="159"/>
      <c r="E230" s="159"/>
    </row>
    <row r="231" ht="15.75">
      <c r="A231" s="81"/>
    </row>
    <row r="232" spans="1:2" ht="15.75">
      <c r="A232" s="81">
        <v>27</v>
      </c>
      <c r="B232" s="22" t="s">
        <v>36</v>
      </c>
    </row>
    <row r="233" spans="1:5" ht="15.75">
      <c r="A233" s="81"/>
      <c r="B233" s="148" t="s">
        <v>219</v>
      </c>
      <c r="C233" s="148"/>
      <c r="D233" s="148"/>
      <c r="E233" s="148"/>
    </row>
    <row r="234" spans="1:5" ht="15.75" customHeight="1">
      <c r="A234" s="81"/>
      <c r="B234" s="57"/>
      <c r="C234" s="57"/>
      <c r="D234" s="57"/>
      <c r="E234" s="57"/>
    </row>
    <row r="235" spans="1:5" ht="80.25" customHeight="1">
      <c r="A235" s="81"/>
      <c r="B235" s="148" t="s">
        <v>237</v>
      </c>
      <c r="C235" s="148"/>
      <c r="D235" s="148"/>
      <c r="E235" s="148"/>
    </row>
    <row r="236" spans="1:5" ht="15.75">
      <c r="A236" s="81"/>
      <c r="B236" s="57"/>
      <c r="C236" s="57"/>
      <c r="D236" s="57"/>
      <c r="E236" s="57"/>
    </row>
    <row r="237" spans="1:2" ht="15.75">
      <c r="A237" s="81">
        <v>28</v>
      </c>
      <c r="B237" s="22" t="s">
        <v>50</v>
      </c>
    </row>
    <row r="238" spans="1:2" ht="15.75">
      <c r="A238" s="81"/>
      <c r="B238" s="111" t="s">
        <v>185</v>
      </c>
    </row>
    <row r="239" spans="1:5" ht="30.75" customHeight="1">
      <c r="A239" s="81"/>
      <c r="B239" s="141" t="s">
        <v>103</v>
      </c>
      <c r="C239" s="141"/>
      <c r="D239" s="141"/>
      <c r="E239" s="141"/>
    </row>
    <row r="240" ht="15.75">
      <c r="A240" s="81"/>
    </row>
    <row r="241" spans="1:4" ht="15.75">
      <c r="A241" s="81"/>
      <c r="C241" s="30" t="s">
        <v>57</v>
      </c>
      <c r="D241" s="30" t="s">
        <v>58</v>
      </c>
    </row>
    <row r="242" spans="1:4" ht="31.5">
      <c r="A242" s="81"/>
      <c r="C242" s="30" t="s">
        <v>215</v>
      </c>
      <c r="D242" s="30" t="s">
        <v>206</v>
      </c>
    </row>
    <row r="243" spans="1:2" ht="15.75">
      <c r="A243" s="81"/>
      <c r="B243" s="60" t="s">
        <v>28</v>
      </c>
    </row>
    <row r="244" spans="1:4" ht="15.75">
      <c r="A244" s="81"/>
      <c r="B244" s="20" t="s">
        <v>144</v>
      </c>
      <c r="C244" s="27">
        <f>+'IS'!C38</f>
        <v>19685</v>
      </c>
      <c r="D244" s="27">
        <f>+'IS'!G38</f>
        <v>34815</v>
      </c>
    </row>
    <row r="245" spans="1:4" ht="15.75">
      <c r="A245" s="81"/>
      <c r="B245" s="20" t="s">
        <v>51</v>
      </c>
      <c r="C245" s="101">
        <v>346637</v>
      </c>
      <c r="D245" s="101">
        <v>343045</v>
      </c>
    </row>
    <row r="246" ht="15.75">
      <c r="A246" s="81"/>
    </row>
    <row r="247" spans="1:4" ht="15.75">
      <c r="A247" s="81"/>
      <c r="B247" s="20" t="s">
        <v>60</v>
      </c>
      <c r="C247" s="61">
        <f>C244*100/C245</f>
        <v>5.678851363241662</v>
      </c>
      <c r="D247" s="61">
        <f>D244*100/D245</f>
        <v>10.14881429550059</v>
      </c>
    </row>
    <row r="248" spans="1:4" ht="15.75">
      <c r="A248" s="81"/>
      <c r="C248" s="61"/>
      <c r="D248" s="61"/>
    </row>
    <row r="249" spans="1:4" ht="15.75">
      <c r="A249" s="81"/>
      <c r="B249" s="111" t="s">
        <v>184</v>
      </c>
      <c r="C249" s="61"/>
      <c r="D249" s="61"/>
    </row>
    <row r="250" spans="1:5" ht="63" customHeight="1">
      <c r="A250" s="81"/>
      <c r="B250" s="148" t="s">
        <v>164</v>
      </c>
      <c r="C250" s="148"/>
      <c r="D250" s="148"/>
      <c r="E250" s="148"/>
    </row>
    <row r="251" spans="1:4" ht="15.75">
      <c r="A251" s="81"/>
      <c r="C251" s="30" t="s">
        <v>57</v>
      </c>
      <c r="D251" s="30" t="s">
        <v>58</v>
      </c>
    </row>
    <row r="252" spans="1:4" ht="31.5">
      <c r="A252" s="81"/>
      <c r="C252" s="30" t="s">
        <v>215</v>
      </c>
      <c r="D252" s="30" t="s">
        <v>206</v>
      </c>
    </row>
    <row r="253" spans="1:2" ht="15.75">
      <c r="A253" s="81"/>
      <c r="B253" s="60" t="s">
        <v>165</v>
      </c>
    </row>
    <row r="254" spans="1:4" ht="15.75">
      <c r="A254" s="81"/>
      <c r="B254" s="20" t="s">
        <v>144</v>
      </c>
      <c r="C254" s="27">
        <f>+C244</f>
        <v>19685</v>
      </c>
      <c r="D254" s="27">
        <f>+D244</f>
        <v>34815</v>
      </c>
    </row>
    <row r="255" spans="1:4" ht="15.75">
      <c r="A255" s="81"/>
      <c r="C255" s="27"/>
      <c r="D255" s="27"/>
    </row>
    <row r="256" spans="1:4" ht="15.75">
      <c r="A256" s="81"/>
      <c r="B256" s="20" t="s">
        <v>51</v>
      </c>
      <c r="C256" s="101">
        <v>346637</v>
      </c>
      <c r="D256" s="101">
        <v>343045</v>
      </c>
    </row>
    <row r="257" spans="1:4" ht="15.75">
      <c r="A257" s="81"/>
      <c r="B257" s="20" t="s">
        <v>166</v>
      </c>
      <c r="C257" s="27">
        <v>12819</v>
      </c>
      <c r="D257" s="27">
        <v>14803</v>
      </c>
    </row>
    <row r="258" spans="1:4" ht="16.5" thickBot="1">
      <c r="A258" s="81"/>
      <c r="B258" s="20" t="s">
        <v>222</v>
      </c>
      <c r="C258" s="59">
        <f>SUM(C256:C257)</f>
        <v>359456</v>
      </c>
      <c r="D258" s="59">
        <f>SUM(D256:D257)</f>
        <v>357848</v>
      </c>
    </row>
    <row r="259" ht="16.5" thickTop="1">
      <c r="A259" s="81"/>
    </row>
    <row r="260" spans="1:4" ht="15.75">
      <c r="A260" s="81"/>
      <c r="B260" s="20" t="s">
        <v>167</v>
      </c>
      <c r="C260" s="61">
        <f>C254/C258*100</f>
        <v>5.476330900026706</v>
      </c>
      <c r="D260" s="61">
        <f>D254/D258*100</f>
        <v>9.728991080011625</v>
      </c>
    </row>
    <row r="261" spans="1:4" ht="15.75">
      <c r="A261" s="81"/>
      <c r="C261" s="61"/>
      <c r="D261" s="61"/>
    </row>
    <row r="262" spans="1:5" ht="15.75">
      <c r="A262" s="81"/>
      <c r="B262" s="141" t="s">
        <v>47</v>
      </c>
      <c r="C262" s="141"/>
      <c r="D262" s="141"/>
      <c r="E262" s="141"/>
    </row>
    <row r="263" spans="1:5" ht="15.75">
      <c r="A263" s="81"/>
      <c r="B263" s="67"/>
      <c r="C263" s="67"/>
      <c r="D263" s="67"/>
      <c r="E263" s="67"/>
    </row>
    <row r="264" spans="1:5" ht="15.75">
      <c r="A264" s="81"/>
      <c r="B264" s="67"/>
      <c r="C264" s="67"/>
      <c r="D264" s="67"/>
      <c r="E264" s="67"/>
    </row>
    <row r="265" spans="1:2" ht="15.75">
      <c r="A265" s="81">
        <v>29</v>
      </c>
      <c r="B265" s="22" t="s">
        <v>37</v>
      </c>
    </row>
    <row r="266" spans="1:5" ht="30.75" customHeight="1">
      <c r="A266" s="81"/>
      <c r="B266" s="141" t="s">
        <v>220</v>
      </c>
      <c r="C266" s="141"/>
      <c r="D266" s="141"/>
      <c r="E266" s="141"/>
    </row>
  </sheetData>
  <sheetProtection password="CFC0" sheet="1" objects="1" scenarios="1"/>
  <mergeCells count="67">
    <mergeCell ref="B209:E209"/>
    <mergeCell ref="B196:E196"/>
    <mergeCell ref="B198:E198"/>
    <mergeCell ref="B201:E201"/>
    <mergeCell ref="B202:E202"/>
    <mergeCell ref="B205:E205"/>
    <mergeCell ref="B206:E206"/>
    <mergeCell ref="B203:E203"/>
    <mergeCell ref="B204:E204"/>
    <mergeCell ref="B266:E266"/>
    <mergeCell ref="B233:E233"/>
    <mergeCell ref="B227:E227"/>
    <mergeCell ref="B262:E262"/>
    <mergeCell ref="B250:E250"/>
    <mergeCell ref="B230:E230"/>
    <mergeCell ref="B239:E239"/>
    <mergeCell ref="B235:E235"/>
    <mergeCell ref="B80:E80"/>
    <mergeCell ref="B63:E63"/>
    <mergeCell ref="B59:E59"/>
    <mergeCell ref="B69:E69"/>
    <mergeCell ref="B65:E65"/>
    <mergeCell ref="B67:E67"/>
    <mergeCell ref="B14:E14"/>
    <mergeCell ref="B55:E55"/>
    <mergeCell ref="B27:C27"/>
    <mergeCell ref="B51:E51"/>
    <mergeCell ref="B35:E35"/>
    <mergeCell ref="B37:E37"/>
    <mergeCell ref="B148:E148"/>
    <mergeCell ref="B150:E150"/>
    <mergeCell ref="B10:E10"/>
    <mergeCell ref="B12:E12"/>
    <mergeCell ref="B47:E47"/>
    <mergeCell ref="B46:E46"/>
    <mergeCell ref="B15:E15"/>
    <mergeCell ref="B20:E20"/>
    <mergeCell ref="B25:E25"/>
    <mergeCell ref="B23:E23"/>
    <mergeCell ref="B107:E107"/>
    <mergeCell ref="B146:E146"/>
    <mergeCell ref="B127:E127"/>
    <mergeCell ref="B113:E113"/>
    <mergeCell ref="B110:E110"/>
    <mergeCell ref="B143:E143"/>
    <mergeCell ref="B124:E124"/>
    <mergeCell ref="B125:E125"/>
    <mergeCell ref="B172:E172"/>
    <mergeCell ref="B170:E170"/>
    <mergeCell ref="B218:E218"/>
    <mergeCell ref="B224:E224"/>
    <mergeCell ref="B185:E185"/>
    <mergeCell ref="B173:E173"/>
    <mergeCell ref="C175:D175"/>
    <mergeCell ref="B191:E191"/>
    <mergeCell ref="B188:E188"/>
    <mergeCell ref="B194:E194"/>
    <mergeCell ref="B168:E168"/>
    <mergeCell ref="B220:E220"/>
    <mergeCell ref="B222:E222"/>
    <mergeCell ref="B152:E152"/>
    <mergeCell ref="B154:E154"/>
    <mergeCell ref="B163:E163"/>
    <mergeCell ref="B161:E161"/>
    <mergeCell ref="B166:E166"/>
    <mergeCell ref="B157:E157"/>
    <mergeCell ref="B160:E160"/>
  </mergeCells>
  <printOptions horizontalCentered="1"/>
  <pageMargins left="0.45" right="0.42" top="0.5" bottom="0.5" header="0.5" footer="0.5"/>
  <pageSetup fitToHeight="10" horizontalDpi="600" verticalDpi="600" orientation="portrait" paperSize="9" scale="85" r:id="rId2"/>
  <rowBreaks count="6" manualBreakCount="6">
    <brk id="34" max="255" man="1"/>
    <brk id="82" max="255" man="1"/>
    <brk id="125" max="255" man="1"/>
    <brk id="161" max="255" man="1"/>
    <brk id="192" max="255" man="1"/>
    <brk id="23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Pre-loaded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Pre-loaded User</dc:creator>
  <cp:keywords/>
  <dc:description/>
  <cp:lastModifiedBy>User</cp:lastModifiedBy>
  <cp:lastPrinted>2007-08-22T21:24:44Z</cp:lastPrinted>
  <dcterms:created xsi:type="dcterms:W3CDTF">2003-08-01T03:54:06Z</dcterms:created>
  <dcterms:modified xsi:type="dcterms:W3CDTF">2007-08-24T21:34:08Z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-1923355012</vt:i4>
  </property>
  <property fmtid="{D5CDD505-2E9C-101B-9397-08002B2CF9AE}" pid="3" name="_EmailSubject">
    <vt:lpwstr>Coastal 1st Quarter 2004</vt:lpwstr>
  </property>
  <property fmtid="{D5CDD505-2E9C-101B-9397-08002B2CF9AE}" pid="4" name="_AuthorEmail">
    <vt:lpwstr>coastal@tm.net.my</vt:lpwstr>
  </property>
  <property fmtid="{D5CDD505-2E9C-101B-9397-08002B2CF9AE}" pid="5" name="_AuthorEmailDisplayName">
    <vt:lpwstr>nshong</vt:lpwstr>
  </property>
  <property fmtid="{D5CDD505-2E9C-101B-9397-08002B2CF9AE}" pid="6" name="_ReviewingToolsShownOnce">
    <vt:lpwstr/>
  </property>
</Properties>
</file>